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16" sheetId="3" r:id="rId1"/>
    <sheet name="2.17" sheetId="1" r:id="rId2"/>
    <sheet name="2.18" sheetId="2" r:id="rId3"/>
  </sheets>
  <externalReferences>
    <externalReference r:id="rId4"/>
  </externalReferences>
  <definedNames>
    <definedName name="_xlnm.Print_Area" localSheetId="1">'2.17'!$A$1:$F$58</definedName>
    <definedName name="_xlnm.Print_Area" localSheetId="2">'2.18'!$A$1:$I$46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2" l="1"/>
  <c r="G40" i="2"/>
  <c r="G39" i="2"/>
  <c r="G38" i="2"/>
  <c r="G37" i="2"/>
  <c r="G36" i="2"/>
  <c r="G35" i="2"/>
  <c r="G34" i="2"/>
  <c r="G33" i="2"/>
  <c r="G32" i="2"/>
  <c r="G31" i="2"/>
  <c r="G30" i="2"/>
  <c r="G29" i="2"/>
  <c r="G28" i="2"/>
  <c r="G27" i="2"/>
  <c r="G26" i="2"/>
  <c r="G25" i="2"/>
  <c r="G24" i="2"/>
  <c r="G23" i="2"/>
  <c r="G22" i="2"/>
  <c r="G21" i="2"/>
  <c r="G20" i="2"/>
  <c r="G19" i="2"/>
  <c r="G18" i="2"/>
  <c r="G17" i="2"/>
  <c r="G16" i="2"/>
  <c r="G15" i="2"/>
  <c r="F35" i="1"/>
  <c r="E35" i="1"/>
  <c r="D35" i="1"/>
  <c r="F32" i="1"/>
  <c r="D32" i="1"/>
  <c r="F31" i="1"/>
  <c r="E31" i="1"/>
  <c r="F30" i="1"/>
  <c r="E30" i="1"/>
  <c r="D30" i="1"/>
  <c r="F29" i="1"/>
  <c r="E29" i="1"/>
  <c r="D29" i="1"/>
  <c r="F27" i="1"/>
  <c r="F39" i="1" s="1"/>
  <c r="E27" i="1"/>
  <c r="E39" i="1" s="1"/>
  <c r="D27" i="1"/>
  <c r="D39" i="1" s="1"/>
  <c r="F25" i="1"/>
  <c r="F36" i="1" s="1"/>
  <c r="E25" i="1"/>
  <c r="E36" i="1" s="1"/>
  <c r="D25" i="1"/>
  <c r="D36" i="1" s="1"/>
  <c r="F20" i="1"/>
  <c r="E20" i="1"/>
  <c r="D20" i="1"/>
  <c r="F19" i="1"/>
  <c r="E19" i="1"/>
  <c r="D19" i="1"/>
  <c r="F18" i="1"/>
  <c r="E18" i="1"/>
  <c r="D18" i="1"/>
  <c r="F12" i="1"/>
  <c r="E12" i="1"/>
  <c r="D12" i="1"/>
  <c r="F11" i="1"/>
  <c r="E11" i="1"/>
  <c r="D11" i="1"/>
  <c r="F10" i="1"/>
  <c r="E10" i="1"/>
  <c r="D10" i="1"/>
  <c r="F9" i="1"/>
  <c r="F24" i="1" s="1"/>
  <c r="G24" i="1" s="1"/>
  <c r="E9" i="1"/>
  <c r="E24" i="1" s="1"/>
  <c r="D9" i="1"/>
  <c r="D24" i="1" s="1"/>
  <c r="D14" i="1" l="1"/>
  <c r="F14" i="1"/>
  <c r="E14" i="1"/>
</calcChain>
</file>

<file path=xl/sharedStrings.xml><?xml version="1.0" encoding="utf-8"?>
<sst xmlns="http://schemas.openxmlformats.org/spreadsheetml/2006/main" count="244" uniqueCount="181">
  <si>
    <t>ВН</t>
  </si>
  <si>
    <t>СН1</t>
  </si>
  <si>
    <t>СН2</t>
  </si>
  <si>
    <t>НН</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</si>
  <si>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</si>
  <si>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</si>
  <si>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</si>
  <si>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</si>
  <si>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2022 год</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</si>
  <si>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2023 год</t>
    </r>
  </si>
  <si>
    <t>Предложения 
на расчетный период регулирования
2024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</si>
  <si>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</si>
  <si>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</si>
  <si>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</si>
  <si>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</si>
  <si>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</si>
  <si>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</si>
  <si>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</si>
  <si>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</si>
  <si>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</si>
  <si>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</si>
  <si>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</si>
  <si>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</si>
  <si>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</si>
  <si>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</si>
  <si>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</si>
  <si>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</si>
  <si>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</si>
  <si>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</si>
  <si>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</si>
  <si>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</si>
  <si>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</si>
  <si>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</si>
  <si>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</si>
  <si>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</si>
  <si>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</si>
  <si>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</si>
  <si>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</si>
  <si>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</si>
  <si>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</si>
  <si>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</si>
  <si>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</si>
  <si>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</si>
  <si>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</si>
  <si>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</si>
  <si>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</si>
  <si>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15,25%
Постановление СТ АО 
от 28.11.2022 № 185</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</si>
  <si>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</si>
  <si>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</si>
  <si>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</si>
  <si>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Программа энергосбережения утверждена Советом директоров ПАО "Россети Юг"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</si>
  <si>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</si>
  <si>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</si>
  <si>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</si>
  <si>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</si>
  <si>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</si>
  <si>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</si>
  <si>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</si>
  <si>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</si>
  <si>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</si>
  <si>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</si>
  <si>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</si>
  <si>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</si>
  <si>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</si>
  <si>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</si>
  <si>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</si>
  <si>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</si>
  <si>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</si>
  <si>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</si>
  <si>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Утверждена приказом Минэнерго от 22.12.2021 № 30@</t>
  </si>
  <si>
    <t>Утверждена приказом Минэнерго от 24.11.2022 № 31@</t>
  </si>
  <si>
    <t>Проект инвестиционной программы на 2023-2028 гг. (опубликован на сайте Минэнерго России 18.04.2023 )</t>
  </si>
  <si>
    <t>Справочно:</t>
  </si>
  <si>
    <t>4.5.</t>
  </si>
  <si>
    <t xml:space="preserve">Объем условных единиц </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</si>
  <si>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</si>
  <si>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</si>
  <si>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</si>
  <si>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</si>
  <si>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</si>
  <si>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</si>
  <si>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</si>
  <si>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</si>
  <si>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</si>
  <si>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</si>
  <si>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</si>
  <si>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</si>
  <si>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</si>
  <si>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</si>
  <si>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 </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</si>
  <si>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</si>
  <si>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</si>
  <si>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</si>
  <si>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</si>
  <si>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</si>
  <si>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65"/>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</si>
  <si>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65"/>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</si>
  <si>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65"/>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</si>
  <si>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xml:space="preserve">*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 и расходов на выполнение, предусмотренных п. 5 ст. 37 ФЗ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 </t>
  </si>
  <si>
    <t>Заместитель директора
 по экономике и финансам                                                                                                         И.Б. Анашкина</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</si>
  <si>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</si>
  <si>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</si>
  <si>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</si>
  <si>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</si>
  <si>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</si>
  <si>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</si>
  <si>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</si>
  <si>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</si>
  <si>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</si>
  <si>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</si>
  <si>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</si>
  <si>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</si>
  <si>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</si>
  <si>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</si>
  <si>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</si>
  <si>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</si>
  <si>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</si>
  <si>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</si>
  <si>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</si>
  <si>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</si>
  <si>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</si>
  <si>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</si>
  <si>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</si>
  <si>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</si>
  <si>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</si>
  <si>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</si>
  <si>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</si>
  <si>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</si>
  <si>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</si>
  <si>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</si>
  <si>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</si>
  <si>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</si>
  <si>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</si>
  <si>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</si>
  <si>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</si>
  <si>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</si>
  <si>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</si>
  <si>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</si>
  <si>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64"/>
        <rFont val="Times New Roman"/>
        <family val="1"/>
        <charset val="204"/>
      </rPr>
      <t>2</t>
    </r>
  </si>
  <si>
    <r>
      <t>2,5 - 7,0 кг/см</t>
    </r>
    <r>
      <rPr>
        <vertAlign val="superscript"/>
        <sz val="11"/>
        <color indexed="64"/>
        <rFont val="Times New Roman"/>
        <family val="1"/>
        <charset val="204"/>
      </rPr>
      <t>2</t>
    </r>
  </si>
  <si>
    <r>
      <t>7,0 - 13,0 кг/см</t>
    </r>
    <r>
      <rPr>
        <vertAlign val="superscript"/>
        <sz val="11"/>
        <color indexed="64"/>
        <rFont val="Times New Roman"/>
        <family val="1"/>
        <charset val="204"/>
      </rPr>
      <t>2</t>
    </r>
  </si>
  <si>
    <r>
      <t>&gt; 13 кг/см</t>
    </r>
    <r>
      <rPr>
        <vertAlign val="superscript"/>
        <sz val="11"/>
        <color indexed="64"/>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</si>
  <si>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</si>
  <si>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</si>
  <si>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</si>
  <si>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</si>
  <si>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</si>
  <si>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</si>
  <si>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</si>
  <si>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</si>
  <si>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</si>
  <si>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</si>
  <si>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</si>
  <si>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</si>
  <si>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t>Заместитель директора 
по экономике и финансам                                                                                                               И.Б. Анашкина</t>
  </si>
  <si>
    <t>ПРЕДЛОЖЕНИЕ</t>
  </si>
  <si>
    <t>о размере тарифов, долгосрочных параметров регулирования</t>
  </si>
  <si>
    <t>по передаче электроэнергии на 2024 год</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</si>
  <si>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</si>
  <si>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</si>
  <si>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</si>
  <si>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</si>
  <si>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</si>
  <si>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</si>
  <si>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</si>
  <si>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</si>
  <si>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</si>
  <si>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</si>
  <si>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</si>
  <si>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</si>
  <si>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</si>
  <si>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</si>
  <si>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</si>
  <si>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</si>
  <si>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</si>
  <si>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</si>
  <si>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</si>
  <si>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</si>
  <si>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</si>
  <si>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</si>
  <si>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Приложение № 2.16
к приказу ПАО "Россети Юг"
от "___" _________ 2023г. № 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</si>
</sst>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0_ ;\-#,##0.00\ "/>
    <numFmt numFmtId="166" formatCode="0.0%"/>
    <numFmt numFmtId="167" formatCode="_-* #,##0.00_р_._-;\-* #,##0.00_р_._-;_-* &quot;-&quot;??_р_._-;_-@_-"/>
    <numFmt numFmtId="168" formatCode="_-* #,##0\ _₽_-;\-* #,##0\ _₽_-;_-* &quot;-&quot;??\ _₽_-;_-@_-"/>
  </numFmts>
  <fonts count="24" x14ac:knownFonts="1">
    <font>
      <sz val="11"/>
      <color theme="1"/>
      <name val="Calibri"/>
      <family val="2"/>
      <scheme val="minor"/>
    </font>
    <font>
      <sz val="11"/>
      <color theme="1"/>
      <name val="Calibri"/>
      <family val="2"/>
      <scheme val="minor"/>
    </font>
    <font>
      <sz val="10"/>
      <name val="Arial Cyr"/>
    </font>
    <font>
      <sz val="12"/>
      <name val="Times New Roman"/>
      <family val="1"/>
      <charset val="204"/>
    </font>
    <font>
      <b/>
      <sz val="14"/>
      <name val="Times New Roman"/>
      <family val="1"/>
      <charset val="204"/>
    </font>
    <font>
      <sz val="14"/>
      <name val="Times New Roman"/>
      <family val="1"/>
      <charset val="204"/>
    </font>
    <font>
      <vertAlign val="superscript"/>
      <sz val="14"/>
      <name val="Times New Roman"/>
      <family val="1"/>
      <charset val="204"/>
    </font>
    <font>
      <b/>
      <sz val="12"/>
      <name val="Times New Roman"/>
      <family val="1"/>
      <charset val="204"/>
    </font>
    <font>
      <vertAlign val="superscript"/>
      <sz val="12"/>
      <name val="Times New Roman"/>
      <family val="1"/>
      <charset val="204"/>
    </font>
    <font>
      <vertAlign val="superscript"/>
      <sz val="16"/>
      <name val="Times New Roman"/>
      <family val="1"/>
      <charset val="204"/>
    </font>
    <font>
      <sz val="12"/>
      <color theme="1"/>
      <name val="Times New Roman"/>
      <family val="1"/>
      <charset val="204"/>
    </font>
    <font>
      <i/>
      <sz val="12"/>
      <name val="Times New Roman"/>
      <family val="1"/>
      <charset val="204"/>
    </font>
    <font>
      <sz val="10"/>
      <color indexed="65"/>
      <name val="Times New Roman"/>
      <family val="1"/>
      <charset val="204"/>
    </font>
    <font>
      <vertAlign val="superscript"/>
      <sz val="10"/>
      <name val="Times New Roman"/>
      <family val="1"/>
      <charset val="204"/>
    </font>
    <font>
      <sz val="10"/>
      <name val="Times New Roman"/>
      <family val="1"/>
      <charset val="204"/>
    </font>
    <font>
      <sz val="11"/>
      <color indexed="64"/>
      <name val="Calibri"/>
      <family val="2"/>
      <charset val="204"/>
    </font>
    <font>
      <sz val="12"/>
      <color indexed="64"/>
      <name val="Times New Roman"/>
      <family val="1"/>
      <charset val="204"/>
    </font>
    <font>
      <sz val="11"/>
      <name val="Times New Roman"/>
      <family val="1"/>
      <charset val="204"/>
    </font>
    <font>
      <sz val="11"/>
      <color indexed="64"/>
      <name val="Times New Roman"/>
      <family val="1"/>
      <charset val="204"/>
    </font>
    <font>
      <vertAlign val="superscript"/>
      <sz val="11"/>
      <color indexed="64"/>
      <name val="Times New Roman"/>
      <family val="1"/>
      <charset val="204"/>
    </font>
    <font>
      <b/>
      <sz val="10"/>
      <name val="Times New Roman"/>
      <family val="1"/>
      <charset val="204"/>
    </font>
    <font>
      <u/>
      <sz val="14"/>
      <name val="Times New Roman"/>
      <family val="1"/>
      <charset val="204"/>
    </font>
    <font>
      <i/>
      <sz val="6"/>
      <name val="Times New Roman"/>
      <family val="1"/>
      <charset val="204"/>
    </font>
    <font>
      <sz val="13"/>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0" borderId="0"/>
    <xf numFmtId="167" fontId="2" fillId="0" borderId="0" applyFont="0" applyFill="0" applyBorder="0"/>
  </cellStyleXfs>
  <cellXfs count="94">
    <xf numFmtId="0" fontId="0" fillId="0" borderId="0" xfId="0"/>
    <xf numFmtId="0" fontId="3" fillId="0" borderId="0" xfId="3" applyFont="1" applyAlignment="1">
      <alignment vertical="center"/>
    </xf>
    <xf numFmtId="0" fontId="3" fillId="0" borderId="1" xfId="3" applyFont="1" applyBorder="1" applyAlignment="1">
      <alignment horizontal="center" vertical="center"/>
    </xf>
    <xf numFmtId="164" fontId="3" fillId="0" borderId="0" xfId="3" applyNumberFormat="1" applyFont="1" applyAlignment="1">
      <alignment vertical="center"/>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1" xfId="3" applyFont="1" applyBorder="1" applyAlignment="1">
      <alignment horizontal="center" vertical="center" wrapText="1"/>
    </xf>
    <xf numFmtId="0" fontId="3" fillId="0" borderId="0" xfId="3" applyFont="1" applyAlignment="1">
      <alignment horizontal="center" vertical="center" wrapText="1"/>
    </xf>
    <xf numFmtId="0" fontId="7" fillId="0" borderId="1" xfId="3" applyFont="1" applyBorder="1" applyAlignment="1">
      <alignment horizontal="center" vertical="center" wrapText="1"/>
    </xf>
    <xf numFmtId="0" fontId="7" fillId="0" borderId="1" xfId="3" applyFont="1" applyBorder="1" applyAlignment="1">
      <alignment horizontal="left" vertical="center" wrapText="1"/>
    </xf>
    <xf numFmtId="43" fontId="7" fillId="0" borderId="1" xfId="1" applyFont="1" applyBorder="1" applyAlignment="1">
      <alignment horizontal="center" vertical="center"/>
    </xf>
    <xf numFmtId="0" fontId="7" fillId="0" borderId="0" xfId="3" applyFont="1" applyAlignment="1">
      <alignment vertical="center"/>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165"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43" fontId="3" fillId="0" borderId="1" xfId="1" applyFont="1" applyBorder="1" applyAlignment="1">
      <alignment horizontal="center" vertical="center"/>
    </xf>
    <xf numFmtId="43" fontId="3" fillId="0" borderId="4" xfId="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4" xfId="1" applyFont="1" applyFill="1" applyBorder="1" applyAlignment="1">
      <alignment vertical="center" wrapText="1"/>
    </xf>
    <xf numFmtId="0" fontId="3" fillId="0" borderId="0" xfId="3" applyFont="1" applyAlignment="1">
      <alignment vertical="center" wrapText="1"/>
    </xf>
    <xf numFmtId="0" fontId="7" fillId="0" borderId="1" xfId="3" applyFont="1" applyBorder="1" applyAlignment="1">
      <alignment horizontal="left" vertical="top" wrapText="1"/>
    </xf>
    <xf numFmtId="164" fontId="7" fillId="0" borderId="0" xfId="3" applyNumberFormat="1" applyFont="1" applyAlignment="1">
      <alignment vertical="center"/>
    </xf>
    <xf numFmtId="0" fontId="3" fillId="0" borderId="1" xfId="3" applyFont="1" applyBorder="1" applyAlignment="1">
      <alignment horizontal="left" vertical="top" wrapText="1"/>
    </xf>
    <xf numFmtId="43" fontId="10" fillId="0" borderId="1" xfId="1" applyFont="1" applyFill="1" applyBorder="1" applyAlignment="1">
      <alignment horizontal="center" vertical="center" wrapText="1"/>
    </xf>
    <xf numFmtId="43" fontId="10" fillId="0" borderId="4" xfId="1" applyFont="1" applyFill="1" applyBorder="1" applyAlignment="1">
      <alignment vertical="center" wrapText="1"/>
    </xf>
    <xf numFmtId="0" fontId="11" fillId="0" borderId="1" xfId="3" applyFont="1" applyBorder="1" applyAlignment="1">
      <alignment horizontal="left" vertical="center" wrapText="1"/>
    </xf>
    <xf numFmtId="16" fontId="3" fillId="0" borderId="1" xfId="3" applyNumberFormat="1" applyFont="1" applyBorder="1" applyAlignment="1">
      <alignment horizontal="center" vertical="center" wrapText="1"/>
    </xf>
    <xf numFmtId="43" fontId="3" fillId="0" borderId="1" xfId="1" applyFont="1" applyBorder="1" applyAlignment="1">
      <alignment horizontal="center" vertical="center" wrapText="1"/>
    </xf>
    <xf numFmtId="0" fontId="12" fillId="0" borderId="0" xfId="3" applyFont="1" applyAlignment="1">
      <alignment vertical="center"/>
    </xf>
    <xf numFmtId="0" fontId="14" fillId="0" borderId="0" xfId="3" applyFont="1" applyAlignment="1">
      <alignment vertical="center"/>
    </xf>
    <xf numFmtId="43" fontId="3" fillId="0" borderId="0" xfId="1" applyFont="1" applyAlignment="1">
      <alignment vertical="center"/>
    </xf>
    <xf numFmtId="0" fontId="3" fillId="0" borderId="0" xfId="3" applyFont="1"/>
    <xf numFmtId="0" fontId="17" fillId="0" borderId="0" xfId="3" applyFont="1" applyAlignment="1">
      <alignment horizontal="center" vertical="center" wrapText="1"/>
    </xf>
    <xf numFmtId="0" fontId="16" fillId="0" borderId="1" xfId="4" applyFont="1" applyBorder="1" applyAlignment="1">
      <alignment horizontal="center" vertical="center" wrapText="1"/>
    </xf>
    <xf numFmtId="0" fontId="17" fillId="0" borderId="0" xfId="3" applyFont="1" applyAlignment="1">
      <alignment vertical="top"/>
    </xf>
    <xf numFmtId="0" fontId="18" fillId="0" borderId="3" xfId="4" applyFont="1" applyBorder="1" applyAlignment="1">
      <alignment horizontal="center" vertical="top" wrapText="1"/>
    </xf>
    <xf numFmtId="0" fontId="18" fillId="0" borderId="7" xfId="4" applyFont="1" applyBorder="1" applyAlignment="1">
      <alignment horizontal="left" vertical="top" wrapText="1"/>
    </xf>
    <xf numFmtId="0" fontId="18" fillId="0" borderId="8" xfId="4" applyFont="1" applyBorder="1" applyAlignment="1">
      <alignment horizontal="center" vertical="top" wrapText="1"/>
    </xf>
    <xf numFmtId="0" fontId="18" fillId="0" borderId="9" xfId="4" applyFont="1" applyBorder="1" applyAlignment="1">
      <alignment horizontal="left" vertical="top" wrapText="1"/>
    </xf>
    <xf numFmtId="0" fontId="18" fillId="0" borderId="8" xfId="4" applyFont="1" applyBorder="1" applyAlignment="1">
      <alignment horizontal="left" vertical="center" wrapText="1"/>
    </xf>
    <xf numFmtId="0" fontId="18" fillId="0" borderId="8" xfId="4" applyFont="1" applyBorder="1" applyAlignment="1">
      <alignment horizontal="center" vertical="center" wrapText="1"/>
    </xf>
    <xf numFmtId="43" fontId="18" fillId="0" borderId="8" xfId="1" applyFont="1" applyFill="1" applyBorder="1" applyAlignment="1">
      <alignment vertical="center"/>
    </xf>
    <xf numFmtId="0" fontId="18" fillId="0" borderId="10" xfId="4" applyFont="1" applyBorder="1" applyAlignment="1">
      <alignment horizontal="left" vertical="center" wrapText="1"/>
    </xf>
    <xf numFmtId="0" fontId="18" fillId="0" borderId="10" xfId="4" applyFont="1" applyBorder="1" applyAlignment="1">
      <alignment horizontal="center" vertical="center" wrapText="1"/>
    </xf>
    <xf numFmtId="43" fontId="18" fillId="0" borderId="10" xfId="1" applyFont="1" applyFill="1" applyBorder="1" applyAlignment="1">
      <alignment vertical="center"/>
    </xf>
    <xf numFmtId="0" fontId="18" fillId="0" borderId="0" xfId="4" applyFont="1" applyAlignment="1">
      <alignment horizontal="center" vertical="top" wrapText="1"/>
    </xf>
    <xf numFmtId="0" fontId="18" fillId="0" borderId="0" xfId="4" applyFont="1" applyAlignment="1">
      <alignment horizontal="left" vertical="top" wrapText="1"/>
    </xf>
    <xf numFmtId="0" fontId="18" fillId="0" borderId="0" xfId="4" applyFont="1" applyAlignment="1">
      <alignment horizontal="center" vertical="top"/>
    </xf>
    <xf numFmtId="43" fontId="18" fillId="2" borderId="8" xfId="1" applyFont="1" applyFill="1" applyBorder="1" applyAlignment="1">
      <alignment vertical="center"/>
    </xf>
    <xf numFmtId="0" fontId="18" fillId="0" borderId="11" xfId="4" applyFont="1" applyBorder="1" applyAlignment="1">
      <alignment horizontal="center" vertical="top" wrapText="1"/>
    </xf>
    <xf numFmtId="0" fontId="18" fillId="0" borderId="11" xfId="4" applyFont="1" applyBorder="1" applyAlignment="1">
      <alignment horizontal="left" vertical="top" wrapText="1"/>
    </xf>
    <xf numFmtId="0" fontId="18" fillId="0" borderId="11" xfId="4" applyFont="1" applyBorder="1" applyAlignment="1">
      <alignment horizontal="center" vertical="top"/>
    </xf>
    <xf numFmtId="0" fontId="12" fillId="0" borderId="0" xfId="3" applyFont="1"/>
    <xf numFmtId="0" fontId="14" fillId="0" borderId="0" xfId="3" applyFont="1"/>
    <xf numFmtId="0" fontId="3" fillId="0" borderId="0" xfId="0" applyFont="1"/>
    <xf numFmtId="0" fontId="3" fillId="0" borderId="0" xfId="0" applyFont="1" applyAlignment="1">
      <alignment horizontal="center"/>
    </xf>
    <xf numFmtId="167" fontId="17" fillId="0" borderId="0" xfId="0" applyNumberFormat="1" applyFont="1"/>
    <xf numFmtId="168" fontId="3" fillId="0" borderId="0" xfId="3" applyNumberFormat="1" applyFont="1"/>
    <xf numFmtId="164" fontId="3" fillId="0" borderId="0" xfId="3" applyNumberFormat="1" applyFont="1"/>
    <xf numFmtId="167" fontId="17" fillId="3" borderId="0" xfId="5" applyFont="1" applyFill="1"/>
    <xf numFmtId="43" fontId="3" fillId="0" borderId="0" xfId="1" applyFont="1"/>
    <xf numFmtId="167" fontId="17" fillId="0" borderId="0" xfId="5" applyFont="1"/>
    <xf numFmtId="0" fontId="3" fillId="0" borderId="0" xfId="3" applyFont="1" applyAlignment="1">
      <alignment horizontal="right" vertical="center" wrapText="1"/>
    </xf>
    <xf numFmtId="0" fontId="4" fillId="0" borderId="0" xfId="3" applyFont="1" applyAlignment="1">
      <alignment horizontal="center" vertical="center" wrapText="1"/>
    </xf>
    <xf numFmtId="43" fontId="3" fillId="0" borderId="4" xfId="1" applyFont="1" applyBorder="1" applyAlignment="1">
      <alignment horizontal="center" vertical="center" wrapText="1"/>
    </xf>
    <xf numFmtId="43" fontId="3" fillId="0" borderId="5" xfId="1" applyFont="1" applyBorder="1" applyAlignment="1">
      <alignment horizontal="center" vertical="center" wrapText="1"/>
    </xf>
    <xf numFmtId="0" fontId="3" fillId="0" borderId="0" xfId="3" applyFont="1" applyAlignment="1">
      <alignment horizontal="left" vertical="center" wrapText="1"/>
    </xf>
    <xf numFmtId="0" fontId="4" fillId="0" borderId="0" xfId="3" applyFont="1" applyAlignment="1">
      <alignment horizontal="left" vertical="center" wrapText="1"/>
    </xf>
    <xf numFmtId="0" fontId="4" fillId="0" borderId="0" xfId="3" applyFont="1" applyAlignment="1">
      <alignment horizontal="left" vertical="center"/>
    </xf>
    <xf numFmtId="0" fontId="18" fillId="0" borderId="8" xfId="4" applyFont="1" applyBorder="1" applyAlignment="1">
      <alignment horizontal="center" vertical="top" wrapText="1"/>
    </xf>
    <xf numFmtId="0" fontId="18" fillId="0" borderId="10" xfId="4" applyFont="1" applyBorder="1" applyAlignment="1">
      <alignment horizontal="center" vertical="top" wrapText="1"/>
    </xf>
    <xf numFmtId="0" fontId="20" fillId="0" borderId="0" xfId="3" applyFont="1" applyAlignment="1">
      <alignment horizontal="left" wrapText="1"/>
    </xf>
    <xf numFmtId="0" fontId="20" fillId="0" borderId="0" xfId="3" applyFont="1" applyAlignment="1">
      <alignment horizontal="left"/>
    </xf>
    <xf numFmtId="0" fontId="18" fillId="0" borderId="3" xfId="4" applyFont="1" applyBorder="1" applyAlignment="1">
      <alignment horizontal="center" vertical="top"/>
    </xf>
    <xf numFmtId="0" fontId="18" fillId="0" borderId="8" xfId="4" applyFont="1" applyBorder="1" applyAlignment="1">
      <alignment horizontal="center" vertical="top"/>
    </xf>
    <xf numFmtId="0" fontId="3" fillId="0" borderId="0" xfId="3" applyFont="1" applyAlignment="1">
      <alignment horizontal="left" wrapText="1"/>
    </xf>
    <xf numFmtId="0" fontId="4" fillId="0" borderId="0" xfId="3" applyFont="1" applyAlignment="1">
      <alignment horizontal="center" wrapText="1"/>
    </xf>
    <xf numFmtId="0" fontId="16" fillId="0" borderId="6" xfId="4" applyFont="1" applyBorder="1" applyAlignment="1">
      <alignment horizontal="center" vertical="center" wrapText="1"/>
    </xf>
    <xf numFmtId="0" fontId="16" fillId="0" borderId="1" xfId="4" applyFont="1" applyBorder="1" applyAlignment="1">
      <alignment horizontal="center" vertical="center" wrapText="1"/>
    </xf>
    <xf numFmtId="0" fontId="2" fillId="0" borderId="0" xfId="3" applyFont="1"/>
    <xf numFmtId="0" fontId="3" fillId="0" borderId="0" xfId="3" applyFont="1" applyAlignment="1">
      <alignment horizontal="right" wrapText="1"/>
    </xf>
    <xf numFmtId="0" fontId="3" fillId="0" borderId="0" xfId="3" applyFont="1" applyAlignment="1">
      <alignment wrapText="1"/>
    </xf>
    <xf numFmtId="0" fontId="4" fillId="0" borderId="0" xfId="3" applyFont="1" applyAlignment="1">
      <alignment horizontal="center"/>
    </xf>
    <xf numFmtId="0" fontId="21" fillId="0" borderId="0" xfId="3" applyFont="1" applyFill="1" applyAlignment="1">
      <alignment horizontal="center"/>
    </xf>
    <xf numFmtId="0" fontId="22" fillId="0" borderId="0" xfId="3" applyFont="1" applyAlignment="1">
      <alignment horizontal="center" vertical="top"/>
    </xf>
    <xf numFmtId="0" fontId="5" fillId="0" borderId="0" xfId="3" applyFont="1" applyFill="1" applyAlignment="1">
      <alignment horizontal="center"/>
    </xf>
    <xf numFmtId="0" fontId="4" fillId="0" borderId="0" xfId="3" applyFont="1" applyAlignment="1">
      <alignment horizontal="center" vertical="center"/>
    </xf>
    <xf numFmtId="0" fontId="23" fillId="0" borderId="0" xfId="3" applyFont="1" applyAlignment="1">
      <alignment vertical="center"/>
    </xf>
    <xf numFmtId="0" fontId="4" fillId="0" borderId="0" xfId="3" applyFont="1" applyAlignment="1">
      <alignment horizontal="center" vertical="center"/>
    </xf>
    <xf numFmtId="0" fontId="5" fillId="0" borderId="0" xfId="3" applyFont="1" applyAlignment="1">
      <alignment vertical="center"/>
    </xf>
    <xf numFmtId="0" fontId="5" fillId="0" borderId="0" xfId="3" applyFont="1" applyFill="1" applyAlignment="1">
      <alignment vertical="center" wrapText="1"/>
    </xf>
    <xf numFmtId="0" fontId="5" fillId="0" borderId="0" xfId="3" applyFont="1" applyFill="1" applyAlignment="1">
      <alignment vertical="center"/>
    </xf>
    <xf numFmtId="0" fontId="5" fillId="0" borderId="0" xfId="3" applyFont="1" applyFill="1" applyAlignment="1">
      <alignment horizontal="left" vertical="center"/>
    </xf>
  </cellXfs>
  <cellStyles count="6">
    <cellStyle name="Обычный" xfId="0" builtinId="0"/>
    <cellStyle name="Обычный 10 4" xfId="3"/>
    <cellStyle name="Обычный_стр.1_5" xfId="4"/>
    <cellStyle name="Процентный" xfId="2" builtinId="5"/>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111126</xdr:colOff>
      <xdr:row>20</xdr:row>
      <xdr:rowOff>61232</xdr:rowOff>
    </xdr:from>
    <xdr:to>
      <xdr:col>3</xdr:col>
      <xdr:colOff>2128931</xdr:colOff>
      <xdr:row>20</xdr:row>
      <xdr:rowOff>467745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59301" y="9348107"/>
          <a:ext cx="2017805" cy="406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88;&#1080;&#1092;&#1085;&#1072;&#1103;%20&#1084;&#1086;&#1076;&#1077;&#1083;&#1100;%202024_&#1044;&#1054;&#1055;&#1047;&#1040;&#1071;&#1042;&#1050;&#1040;_&#1069;&#1082;&#1086;&#1085;&#1086;&#1084;&#1080;&#1103;%20&#1086;&#1087;&#1077;&#1088;&#1072;&#1094;&#1080;&#1086;&#1085;&#1085;&#1099;&#1093;%20_07.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sheetName val="2.17"/>
      <sheetName val="2.18"/>
      <sheetName val="1.1. Долг.индекс"/>
      <sheetName val="Экономия  ОПЕКС 18-22"/>
      <sheetName val="2.1.1 Расшифр. прочие"/>
      <sheetName val="2.1.2 Расчет налога на имущ"/>
      <sheetName val="2.1.3 Расчет аморт."/>
      <sheetName val="2.1.3 Расчет аморт факт9 мес"/>
      <sheetName val="2.1.5 Рег. долги - допзаявка"/>
      <sheetName val="2.2. Кор. НВВ_кор"/>
      <sheetName val="2.2.3 Факт неподконтрольные "/>
      <sheetName val="2.2.1 кор ПО"/>
      <sheetName val="2.2.2 Экономия потерь ПП 2053"/>
      <sheetName val="2.4 Коррект. надежн."/>
      <sheetName val="2.5 Баланс ээ и мощн"/>
      <sheetName val="2.6  Затраты потери"/>
      <sheetName val="2.7  ФСК "/>
      <sheetName val="2.8 ТСО"/>
      <sheetName val="2.10 (П. 21.3)"/>
      <sheetName val="2.11 (П. 1.25.)"/>
      <sheetName val="2.12 (П. 1.24.)"/>
      <sheetName val="2.13 (П.2.1)"/>
      <sheetName val="2.14 (П.2.2)"/>
      <sheetName val="2.20 Расчет резерва п. 30 (допз"/>
      <sheetName val="2.21 Расч.предприн.прибыль"/>
      <sheetName val="2.18.1"/>
      <sheetName val="2.1.5 Рег. долги (заявка)"/>
      <sheetName val="2.2. Кор.НВВ"/>
      <sheetName val="2.22 Налог на приб. (допзаявка)"/>
      <sheetName val="сбыт.надб."/>
      <sheetName val="Лист3"/>
      <sheetName val="2.3.1 ИПР факт"/>
      <sheetName val="2.20 Расчет резерва пункт 30"/>
      <sheetName val="2.20.1. вспом. для РСД (допзая)"/>
      <sheetName val="2.20.1. вспом. для РСД"/>
      <sheetName val="2.21 Выпадающие (допзаявка)"/>
      <sheetName val="2.20 резерв расчет"/>
      <sheetName val="Налог на прибыль факт 2022"/>
      <sheetName val="2.22 Налог на приб. Предп.Ф (за"/>
      <sheetName val="ставки"/>
      <sheetName val="2.9. (ф.12)"/>
      <sheetName val="Лист2"/>
      <sheetName val="2.15 Факт"/>
      <sheetName val="2.15.1 Факт-расш"/>
      <sheetName val="выпад. по ФСК (факт 8 мес.)"/>
      <sheetName val="выпад. по ФСК"/>
      <sheetName val="522-ФЗ_2022"/>
      <sheetName val="Экономия потерь по RAB"/>
      <sheetName val="2.19. Расчет факт. НВВ риск"/>
      <sheetName val="2.21 Выпадающие"/>
      <sheetName val="УО факт 2021"/>
      <sheetName val="УО 2022"/>
      <sheetName val="УО 2023"/>
      <sheetName val="Сальдо прочих"/>
      <sheetName val="Концессия факт"/>
      <sheetName val="Концессия план"/>
      <sheetName val="Концессия НИ факт 2022"/>
      <sheetName val="Концессия Амортиз. 2022"/>
      <sheetName val="COVID 2022"/>
      <sheetName val="Ковид"/>
      <sheetName val="522-ФЗ"/>
      <sheetName val="2.1.5 ФОТ"/>
      <sheetName val="расчет к раскрытию"/>
      <sheetName val="УО факт 2022"/>
      <sheetName val="Сальдо прочих (2022)"/>
      <sheetName val="УО 2023 план"/>
      <sheetName val="УО 2024 план"/>
      <sheetName val="СД факт 2022"/>
      <sheetName val="свод"/>
      <sheetName val="4"/>
      <sheetName val="5"/>
      <sheetName val="Аренда 2024"/>
      <sheetName val="аренда"/>
      <sheetName val="Лист1"/>
      <sheetName val="Сходимость 2023-2024"/>
      <sheetName val="Сходимость"/>
      <sheetName val="тариф нас-я передача"/>
      <sheetName val="выпад. по ТП"/>
      <sheetName val="доп. по прочим"/>
      <sheetName val="ИП план"/>
      <sheetName val="ип"/>
      <sheetName val="суд ТБР 2021"/>
      <sheetName val="2.1.4 Расчет НП"/>
      <sheetName val="Расчет НВВ содер. РСТ "/>
      <sheetName val="2.19. Расчет факт. НВВ содерж"/>
      <sheetName val="2.3 кор ИПР - не заявляем"/>
      <sheetName val="ОРЕХ"/>
      <sheetName val="ФОТ доп.заявка"/>
      <sheetName val="2.1.6 Бенч ОРЕХ"/>
      <sheetName val="Бенч опекс МО"/>
      <sheetName val="2.1.6.1 Бенч факт"/>
      <sheetName val="приложения"/>
      <sheetName val="ИП кор. июль"/>
      <sheetName val="свод аморт."/>
    </sheetNames>
    <sheetDataSet>
      <sheetData sheetId="0"/>
      <sheetData sheetId="1"/>
      <sheetData sheetId="2"/>
      <sheetData sheetId="3">
        <row r="7">
          <cell r="K7">
            <v>84198.574659999998</v>
          </cell>
          <cell r="L7">
            <v>82297.954740000001</v>
          </cell>
          <cell r="R7">
            <v>83300.704859230755</v>
          </cell>
        </row>
        <row r="17">
          <cell r="K17">
            <v>289725.27269919403</v>
          </cell>
          <cell r="L17">
            <v>301699.92731866759</v>
          </cell>
          <cell r="R17">
            <v>323114.07061575993</v>
          </cell>
        </row>
        <row r="20">
          <cell r="K20">
            <v>1104511.71425</v>
          </cell>
          <cell r="L20">
            <v>1630767.25</v>
          </cell>
          <cell r="R20">
            <v>1746516.3119439881</v>
          </cell>
        </row>
        <row r="41">
          <cell r="K41">
            <v>1760752.942829194</v>
          </cell>
          <cell r="L41">
            <v>2166970.3343776506</v>
          </cell>
          <cell r="R41">
            <v>2320778.1714338972</v>
          </cell>
        </row>
        <row r="73">
          <cell r="K73">
            <v>3970334.2507656328</v>
          </cell>
          <cell r="L73">
            <v>2297616.7902361169</v>
          </cell>
          <cell r="R73">
            <v>4195453.3316005208</v>
          </cell>
        </row>
        <row r="78">
          <cell r="L78">
            <v>315981.79814411234</v>
          </cell>
          <cell r="R78">
            <v>903926.35778446682</v>
          </cell>
        </row>
        <row r="82">
          <cell r="L82">
            <v>76930.426620317157</v>
          </cell>
          <cell r="R82">
            <v>737357.5712012999</v>
          </cell>
        </row>
        <row r="90">
          <cell r="K90">
            <v>23790.367689999999</v>
          </cell>
        </row>
        <row r="109">
          <cell r="L109">
            <v>-105286.35126544538</v>
          </cell>
          <cell r="R109">
            <v>8573571.5057685338</v>
          </cell>
        </row>
        <row r="127">
          <cell r="R127">
            <v>19458370.497358009</v>
          </cell>
        </row>
        <row r="159">
          <cell r="K159">
            <v>207941.02932166701</v>
          </cell>
          <cell r="R159">
            <v>546329.93162472895</v>
          </cell>
        </row>
      </sheetData>
      <sheetData sheetId="4"/>
      <sheetData sheetId="5"/>
      <sheetData sheetId="6"/>
      <sheetData sheetId="7"/>
      <sheetData sheetId="8"/>
      <sheetData sheetId="9"/>
      <sheetData sheetId="10"/>
      <sheetData sheetId="11"/>
      <sheetData sheetId="12"/>
      <sheetData sheetId="13"/>
      <sheetData sheetId="14"/>
      <sheetData sheetId="15">
        <row r="30">
          <cell r="H30">
            <v>991.43072400000005</v>
          </cell>
          <cell r="I30">
            <v>1081.3399999999999</v>
          </cell>
          <cell r="M30">
            <v>1048.7045797892742</v>
          </cell>
        </row>
        <row r="32">
          <cell r="H32">
            <v>2701.318217</v>
          </cell>
          <cell r="I32">
            <v>2826.3668860366402</v>
          </cell>
          <cell r="M32">
            <v>2798.6332085812965</v>
          </cell>
        </row>
        <row r="34">
          <cell r="H34">
            <v>425.74847515684934</v>
          </cell>
          <cell r="I34">
            <v>423.15073022145992</v>
          </cell>
          <cell r="M34">
            <v>421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5">
          <cell r="E15">
            <v>5781819.4132899996</v>
          </cell>
          <cell r="I15">
            <v>7078143.1454342194</v>
          </cell>
          <cell r="J15">
            <v>19458370.497358009</v>
          </cell>
        </row>
        <row r="43">
          <cell r="E43">
            <v>340376.93144478649</v>
          </cell>
          <cell r="I43">
            <v>416812.33746848255</v>
          </cell>
          <cell r="J43">
            <v>12076404.247459009</v>
          </cell>
        </row>
        <row r="55">
          <cell r="E55">
            <v>-1132095.7085700009</v>
          </cell>
          <cell r="I55">
            <v>315981.79814411118</v>
          </cell>
          <cell r="J55">
            <v>903926.35778446938</v>
          </cell>
        </row>
        <row r="56">
          <cell r="E56">
            <v>398056.46717472817</v>
          </cell>
          <cell r="I56">
            <v>1003905.892370511</v>
          </cell>
          <cell r="J56">
            <v>3113555.6402516267</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60" zoomScaleNormal="100" workbookViewId="0">
      <selection activeCell="H29" sqref="H29"/>
    </sheetView>
  </sheetViews>
  <sheetFormatPr defaultColWidth="9.140625" defaultRowHeight="12.75" x14ac:dyDescent="0.2"/>
  <cols>
    <col min="1" max="1" width="36.140625" style="80" bestFit="1" customWidth="1"/>
    <col min="2" max="2" width="61.42578125" style="80" bestFit="1" customWidth="1"/>
    <col min="3" max="3" width="11.7109375" style="80" bestFit="1" customWidth="1"/>
    <col min="4" max="4" width="11" style="80" bestFit="1" customWidth="1"/>
    <col min="5" max="16384" width="9.140625" style="80"/>
  </cols>
  <sheetData>
    <row r="1" spans="1:4" ht="47.25" x14ac:dyDescent="0.25">
      <c r="B1" s="81" t="s">
        <v>180</v>
      </c>
      <c r="C1" s="82"/>
      <c r="D1" s="82"/>
    </row>
    <row r="3" spans="1:4" ht="18.75" x14ac:dyDescent="0.3">
      <c r="A3" s="83" t="s">
        <v>155</v>
      </c>
      <c r="B3" s="83"/>
    </row>
    <row r="4" spans="1:4" ht="18.75" x14ac:dyDescent="0.3">
      <c r="A4" s="83" t="s">
        <v>156</v>
      </c>
      <c r="B4" s="83"/>
    </row>
    <row r="5" spans="1:4" ht="18.75" x14ac:dyDescent="0.3">
      <c r="A5" s="83" t="s">
        <v>157</v>
      </c>
      <c r="B5" s="83"/>
    </row>
    <row r="6" spans="1:4" ht="18.75" x14ac:dyDescent="0.3">
      <c r="A6" s="83"/>
      <c r="B6" s="83"/>
    </row>
    <row r="7" spans="1:4" ht="18.75" x14ac:dyDescent="0.3">
      <c r="A7" s="84" t="s">
        <v>158</v>
      </c>
      <c r="B7" s="84"/>
    </row>
    <row r="8" spans="1:4" x14ac:dyDescent="0.2">
      <c r="A8" s="85" t="s">
        <v>159</v>
      </c>
      <c r="B8" s="85"/>
    </row>
    <row r="9" spans="1:4" ht="18.75" x14ac:dyDescent="0.3">
      <c r="A9" s="84" t="s">
        <v>160</v>
      </c>
      <c r="B9" s="86"/>
    </row>
    <row r="10" spans="1:4" ht="18.75" x14ac:dyDescent="0.3">
      <c r="A10" s="83"/>
      <c r="B10" s="83"/>
    </row>
    <row r="12" spans="1:4" ht="18.75" x14ac:dyDescent="0.2">
      <c r="A12" s="87" t="s">
        <v>161</v>
      </c>
      <c r="B12" s="87"/>
      <c r="C12" s="88"/>
      <c r="D12" s="88"/>
    </row>
    <row r="13" spans="1:4" ht="18.75" x14ac:dyDescent="0.2">
      <c r="A13" s="89"/>
      <c r="B13" s="89"/>
      <c r="C13" s="88"/>
      <c r="D13" s="88"/>
    </row>
    <row r="14" spans="1:4" ht="18.75" x14ac:dyDescent="0.2">
      <c r="A14" s="89"/>
      <c r="B14" s="89"/>
      <c r="C14" s="88"/>
      <c r="D14" s="88"/>
    </row>
    <row r="15" spans="1:4" ht="37.5" x14ac:dyDescent="0.2">
      <c r="A15" s="90" t="s">
        <v>162</v>
      </c>
      <c r="B15" s="91" t="s">
        <v>163</v>
      </c>
    </row>
    <row r="16" spans="1:4" ht="18.75" x14ac:dyDescent="0.2">
      <c r="A16" s="90" t="s">
        <v>164</v>
      </c>
      <c r="B16" s="92" t="s">
        <v>165</v>
      </c>
    </row>
    <row r="17" spans="1:2" ht="18.75" x14ac:dyDescent="0.2">
      <c r="A17" s="90" t="s">
        <v>166</v>
      </c>
      <c r="B17" s="92" t="s">
        <v>167</v>
      </c>
    </row>
    <row r="18" spans="1:2" ht="18.75" x14ac:dyDescent="0.2">
      <c r="A18" s="90" t="s">
        <v>168</v>
      </c>
      <c r="B18" s="92" t="s">
        <v>169</v>
      </c>
    </row>
    <row r="19" spans="1:2" ht="18.75" x14ac:dyDescent="0.2">
      <c r="A19" s="90" t="s">
        <v>170</v>
      </c>
      <c r="B19" s="93">
        <v>6164266561</v>
      </c>
    </row>
    <row r="20" spans="1:2" ht="18.75" x14ac:dyDescent="0.2">
      <c r="A20" s="90" t="s">
        <v>171</v>
      </c>
      <c r="B20" s="93">
        <v>301502001</v>
      </c>
    </row>
    <row r="21" spans="1:2" ht="18.75" x14ac:dyDescent="0.2">
      <c r="A21" s="90" t="s">
        <v>172</v>
      </c>
      <c r="B21" s="90" t="s">
        <v>173</v>
      </c>
    </row>
    <row r="22" spans="1:2" ht="18.75" x14ac:dyDescent="0.2">
      <c r="A22" s="90" t="s">
        <v>174</v>
      </c>
      <c r="B22" s="90" t="s">
        <v>175</v>
      </c>
    </row>
    <row r="23" spans="1:2" ht="18.75" x14ac:dyDescent="0.2">
      <c r="A23" s="90" t="s">
        <v>176</v>
      </c>
      <c r="B23" s="90" t="s">
        <v>177</v>
      </c>
    </row>
    <row r="24" spans="1:2" ht="18.75" x14ac:dyDescent="0.2">
      <c r="A24" s="90" t="s">
        <v>178</v>
      </c>
      <c r="B24" s="90" t="s">
        <v>179</v>
      </c>
    </row>
    <row r="25" spans="1:2" ht="15.75" x14ac:dyDescent="0.2">
      <c r="A25" s="1"/>
    </row>
  </sheetData>
  <mergeCells count="9">
    <mergeCell ref="A9:B9"/>
    <mergeCell ref="A10:B10"/>
    <mergeCell ref="A12:B12"/>
    <mergeCell ref="A3:B3"/>
    <mergeCell ref="A4:B4"/>
    <mergeCell ref="A5:B5"/>
    <mergeCell ref="A6:B6"/>
    <mergeCell ref="A7:B7"/>
    <mergeCell ref="A8:B8"/>
  </mergeCells>
  <hyperlinks>
    <hyperlink ref="B22" r:id="rId1"/>
  </hyperlinks>
  <pageMargins left="0.7" right="0.7" top="0.75" bottom="0.75" header="0.3" footer="0.3"/>
  <pageSetup paperSize="9" scale="8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zoomScale="60" zoomScaleNormal="100" workbookViewId="0">
      <selection activeCell="D7" sqref="D7"/>
    </sheetView>
  </sheetViews>
  <sheetFormatPr defaultColWidth="9.140625" defaultRowHeight="15.75" x14ac:dyDescent="0.25"/>
  <cols>
    <col min="1" max="1" width="6.5703125" style="1" bestFit="1" customWidth="1"/>
    <col min="2" max="2" width="45.7109375" style="1" bestFit="1" customWidth="1"/>
    <col min="3" max="3" width="14.42578125" style="1" bestFit="1" customWidth="1"/>
    <col min="4" max="5" width="33.140625" style="1" customWidth="1"/>
    <col min="6" max="6" width="36.28515625" style="1" customWidth="1"/>
    <col min="7" max="7" width="57.85546875" style="1" customWidth="1"/>
    <col min="8" max="8" width="18.140625" style="1" bestFit="1" customWidth="1"/>
    <col min="9" max="9" width="9.140625" style="1"/>
    <col min="10" max="17" width="0" style="1" hidden="1" customWidth="1"/>
    <col min="18" max="16384" width="9.140625" style="1"/>
  </cols>
  <sheetData>
    <row r="1" spans="1:13" ht="69.75" customHeight="1" x14ac:dyDescent="0.25">
      <c r="E1" s="63"/>
      <c r="F1" s="63"/>
    </row>
    <row r="2" spans="1:13" ht="21" customHeight="1" x14ac:dyDescent="0.25">
      <c r="J2" s="2" t="s">
        <v>0</v>
      </c>
      <c r="K2" s="2" t="s">
        <v>1</v>
      </c>
      <c r="L2" s="2" t="s">
        <v>2</v>
      </c>
      <c r="M2" s="2" t="s">
        <v>3</v>
      </c>
    </row>
    <row r="3" spans="1:13" ht="26.25" customHeight="1" x14ac:dyDescent="0.25">
      <c r="J3" s="2">
        <v>3.66</v>
      </c>
      <c r="K3" s="2">
        <v>2.14</v>
      </c>
      <c r="L3" s="2">
        <v>7.36</v>
      </c>
      <c r="M3" s="2">
        <v>13.49</v>
      </c>
    </row>
    <row r="4" spans="1:13" ht="57.75" customHeight="1" x14ac:dyDescent="0.25">
      <c r="A4" s="64" t="s">
        <v>4</v>
      </c>
      <c r="B4" s="64"/>
      <c r="C4" s="64"/>
      <c r="D4" s="64"/>
      <c r="E4" s="64"/>
      <c r="F4" s="64"/>
    </row>
    <row r="5" spans="1:13" x14ac:dyDescent="0.25">
      <c r="D5" s="3"/>
      <c r="E5" s="3"/>
      <c r="F5" s="3"/>
    </row>
    <row r="6" spans="1:13" x14ac:dyDescent="0.25">
      <c r="D6" s="3"/>
      <c r="E6" s="3"/>
      <c r="F6" s="3"/>
    </row>
    <row r="7" spans="1:13" s="7" customFormat="1" ht="111.75" customHeight="1" x14ac:dyDescent="0.25">
      <c r="A7" s="4" t="s">
        <v>5</v>
      </c>
      <c r="B7" s="5" t="s">
        <v>6</v>
      </c>
      <c r="C7" s="5" t="s">
        <v>7</v>
      </c>
      <c r="D7" s="5" t="s">
        <v>8</v>
      </c>
      <c r="E7" s="6" t="s">
        <v>9</v>
      </c>
      <c r="F7" s="6" t="s">
        <v>10</v>
      </c>
    </row>
    <row r="8" spans="1:13" s="11" customFormat="1" ht="36" customHeight="1" x14ac:dyDescent="0.25">
      <c r="A8" s="8" t="s">
        <v>11</v>
      </c>
      <c r="B8" s="9" t="s">
        <v>12</v>
      </c>
      <c r="C8" s="8"/>
      <c r="D8" s="10"/>
      <c r="E8" s="10"/>
      <c r="F8" s="10"/>
    </row>
    <row r="9" spans="1:13" ht="26.25" customHeight="1" x14ac:dyDescent="0.25">
      <c r="A9" s="12" t="s">
        <v>13</v>
      </c>
      <c r="B9" s="13" t="s">
        <v>14</v>
      </c>
      <c r="C9" s="12" t="s">
        <v>15</v>
      </c>
      <c r="D9" s="14">
        <f>'[1]2.15 Факт'!E15</f>
        <v>5781819.4132899996</v>
      </c>
      <c r="E9" s="14">
        <f>'[1]2.15 Факт'!I15</f>
        <v>7078143.1454342194</v>
      </c>
      <c r="F9" s="14">
        <f>'[1]2.15 Факт'!J15</f>
        <v>19458370.497358009</v>
      </c>
    </row>
    <row r="10" spans="1:13" ht="22.5" customHeight="1" x14ac:dyDescent="0.25">
      <c r="A10" s="12" t="s">
        <v>16</v>
      </c>
      <c r="B10" s="13" t="s">
        <v>17</v>
      </c>
      <c r="C10" s="12" t="s">
        <v>15</v>
      </c>
      <c r="D10" s="14">
        <f>'[1]2.15 Факт'!E43</f>
        <v>340376.93144478649</v>
      </c>
      <c r="E10" s="14">
        <f>'[1]2.15 Факт'!I43</f>
        <v>416812.33746848255</v>
      </c>
      <c r="F10" s="14">
        <f>'[1]2.15 Факт'!J43</f>
        <v>12076404.247459009</v>
      </c>
    </row>
    <row r="11" spans="1:13" ht="36" customHeight="1" x14ac:dyDescent="0.25">
      <c r="A11" s="12" t="s">
        <v>18</v>
      </c>
      <c r="B11" s="13" t="s">
        <v>19</v>
      </c>
      <c r="C11" s="12" t="s">
        <v>15</v>
      </c>
      <c r="D11" s="14">
        <f>'[1]2.15 Факт'!E56</f>
        <v>398056.46717472817</v>
      </c>
      <c r="E11" s="14">
        <f>'[1]2.15 Факт'!I56</f>
        <v>1003905.892370511</v>
      </c>
      <c r="F11" s="14">
        <f>'[1]2.15 Факт'!J56</f>
        <v>3113555.6402516267</v>
      </c>
    </row>
    <row r="12" spans="1:13" ht="36.75" customHeight="1" x14ac:dyDescent="0.25">
      <c r="A12" s="12" t="s">
        <v>20</v>
      </c>
      <c r="B12" s="13" t="s">
        <v>21</v>
      </c>
      <c r="C12" s="12" t="s">
        <v>15</v>
      </c>
      <c r="D12" s="14">
        <f>'[1]2.15 Факт'!E55</f>
        <v>-1132095.7085700009</v>
      </c>
      <c r="E12" s="14">
        <f>'[1]2.15 Факт'!I55</f>
        <v>315981.79814411118</v>
      </c>
      <c r="F12" s="14">
        <f>'[1]2.15 Факт'!J55</f>
        <v>903926.35778446938</v>
      </c>
    </row>
    <row r="13" spans="1:13" s="11" customFormat="1" ht="31.5" customHeight="1" x14ac:dyDescent="0.25">
      <c r="A13" s="8" t="s">
        <v>22</v>
      </c>
      <c r="B13" s="9" t="s">
        <v>23</v>
      </c>
      <c r="C13" s="8"/>
      <c r="D13" s="10"/>
      <c r="E13" s="10"/>
      <c r="F13" s="10"/>
    </row>
    <row r="14" spans="1:13" ht="76.5" customHeight="1" x14ac:dyDescent="0.25">
      <c r="A14" s="12" t="s">
        <v>24</v>
      </c>
      <c r="B14" s="13" t="s">
        <v>25</v>
      </c>
      <c r="C14" s="12" t="s">
        <v>26</v>
      </c>
      <c r="D14" s="15">
        <f t="shared" ref="D14:F14" si="0">D10/D9</f>
        <v>5.8870211453232422E-2</v>
      </c>
      <c r="E14" s="15">
        <f t="shared" si="0"/>
        <v>5.8887243293087227E-2</v>
      </c>
      <c r="F14" s="15">
        <f t="shared" si="0"/>
        <v>0.62062772672042099</v>
      </c>
    </row>
    <row r="15" spans="1:13" s="11" customFormat="1" ht="33" customHeight="1" x14ac:dyDescent="0.25">
      <c r="A15" s="8" t="s">
        <v>27</v>
      </c>
      <c r="B15" s="9" t="s">
        <v>28</v>
      </c>
      <c r="C15" s="8"/>
      <c r="D15" s="10"/>
      <c r="E15" s="10"/>
      <c r="F15" s="10"/>
    </row>
    <row r="16" spans="1:13" ht="41.25" customHeight="1" x14ac:dyDescent="0.25">
      <c r="A16" s="12" t="s">
        <v>29</v>
      </c>
      <c r="B16" s="13" t="s">
        <v>30</v>
      </c>
      <c r="C16" s="12" t="s">
        <v>31</v>
      </c>
      <c r="D16" s="16"/>
      <c r="E16" s="16"/>
      <c r="F16" s="16"/>
    </row>
    <row r="17" spans="1:8" ht="41.25" customHeight="1" x14ac:dyDescent="0.25">
      <c r="A17" s="12" t="s">
        <v>32</v>
      </c>
      <c r="B17" s="13" t="s">
        <v>33</v>
      </c>
      <c r="C17" s="12" t="s">
        <v>34</v>
      </c>
      <c r="D17" s="16"/>
      <c r="E17" s="16"/>
      <c r="F17" s="16"/>
    </row>
    <row r="18" spans="1:8" ht="27" customHeight="1" x14ac:dyDescent="0.25">
      <c r="A18" s="12" t="s">
        <v>35</v>
      </c>
      <c r="B18" s="13" t="s">
        <v>36</v>
      </c>
      <c r="C18" s="12" t="s">
        <v>31</v>
      </c>
      <c r="D18" s="14">
        <f>'[1]2.5 Баланс ээ и мощн'!H34</f>
        <v>425.74847515684934</v>
      </c>
      <c r="E18" s="14">
        <f>'[1]2.5 Баланс ээ и мощн'!I34</f>
        <v>423.15073022145992</v>
      </c>
      <c r="F18" s="14">
        <f>'[1]2.5 Баланс ээ и мощн'!M34</f>
        <v>421</v>
      </c>
    </row>
    <row r="19" spans="1:8" ht="39" customHeight="1" x14ac:dyDescent="0.25">
      <c r="A19" s="12" t="s">
        <v>37</v>
      </c>
      <c r="B19" s="13" t="s">
        <v>38</v>
      </c>
      <c r="C19" s="12" t="s">
        <v>39</v>
      </c>
      <c r="D19" s="14">
        <f>'[1]2.5 Баланс ээ и мощн'!H32*1000</f>
        <v>2701318.2170000002</v>
      </c>
      <c r="E19" s="14">
        <f>'[1]2.5 Баланс ээ и мощн'!I32*1000</f>
        <v>2826366.88603664</v>
      </c>
      <c r="F19" s="14">
        <f>'[1]2.5 Баланс ээ и мощн'!M32*1000</f>
        <v>2798633.2085812963</v>
      </c>
    </row>
    <row r="20" spans="1:8" ht="57" customHeight="1" x14ac:dyDescent="0.25">
      <c r="A20" s="12" t="s">
        <v>40</v>
      </c>
      <c r="B20" s="13" t="s">
        <v>41</v>
      </c>
      <c r="C20" s="12" t="s">
        <v>42</v>
      </c>
      <c r="D20" s="14">
        <f>'[1]2.5 Баланс ээ и мощн'!H30*1000</f>
        <v>991430.72400000005</v>
      </c>
      <c r="E20" s="14">
        <f>'[1]2.5 Баланс ээ и мощн'!I30*1000</f>
        <v>1081340</v>
      </c>
      <c r="F20" s="14">
        <f>'[1]2.5 Баланс ээ и мощн'!M30*1000</f>
        <v>1048704.5797892741</v>
      </c>
    </row>
    <row r="21" spans="1:8" ht="216.75" customHeight="1" x14ac:dyDescent="0.25">
      <c r="A21" s="12" t="s">
        <v>43</v>
      </c>
      <c r="B21" s="13" t="s">
        <v>44</v>
      </c>
      <c r="C21" s="12" t="s">
        <v>26</v>
      </c>
      <c r="D21" s="17" t="s">
        <v>45</v>
      </c>
      <c r="E21" s="18" t="s">
        <v>46</v>
      </c>
      <c r="F21" s="17" t="s">
        <v>46</v>
      </c>
    </row>
    <row r="22" spans="1:8" ht="92.25" customHeight="1" x14ac:dyDescent="0.25">
      <c r="A22" s="12" t="s">
        <v>47</v>
      </c>
      <c r="B22" s="13" t="s">
        <v>48</v>
      </c>
      <c r="C22" s="12"/>
      <c r="D22" s="19" t="s">
        <v>49</v>
      </c>
      <c r="E22" s="18" t="s">
        <v>50</v>
      </c>
      <c r="F22" s="17" t="s">
        <v>50</v>
      </c>
      <c r="G22" s="20"/>
    </row>
    <row r="23" spans="1:8" ht="71.25" customHeight="1" x14ac:dyDescent="0.25">
      <c r="A23" s="12" t="s">
        <v>51</v>
      </c>
      <c r="B23" s="13" t="s">
        <v>52</v>
      </c>
      <c r="C23" s="12" t="s">
        <v>34</v>
      </c>
      <c r="D23" s="16"/>
      <c r="E23" s="16"/>
      <c r="F23" s="16"/>
    </row>
    <row r="24" spans="1:8" s="11" customFormat="1" ht="55.5" customHeight="1" x14ac:dyDescent="0.25">
      <c r="A24" s="8" t="s">
        <v>53</v>
      </c>
      <c r="B24" s="21" t="s">
        <v>54</v>
      </c>
      <c r="C24" s="8"/>
      <c r="D24" s="14">
        <f>D9</f>
        <v>5781819.4132899996</v>
      </c>
      <c r="E24" s="14">
        <f t="shared" ref="E24:F24" si="1">E9</f>
        <v>7078143.1454342194</v>
      </c>
      <c r="F24" s="14">
        <f t="shared" si="1"/>
        <v>19458370.497358009</v>
      </c>
      <c r="G24" s="22">
        <f>F24-'[1]1.1. Долг.индекс'!R127</f>
        <v>0</v>
      </c>
    </row>
    <row r="25" spans="1:8" ht="69" x14ac:dyDescent="0.25">
      <c r="A25" s="12" t="s">
        <v>55</v>
      </c>
      <c r="B25" s="13" t="s">
        <v>56</v>
      </c>
      <c r="C25" s="12" t="s">
        <v>15</v>
      </c>
      <c r="D25" s="14">
        <f>'[1]1.1. Долг.индекс'!K41</f>
        <v>1760752.942829194</v>
      </c>
      <c r="E25" s="14">
        <f>'[1]1.1. Долг.индекс'!L41</f>
        <v>2166970.3343776506</v>
      </c>
      <c r="F25" s="14">
        <f>'[1]1.1. Долг.индекс'!R41</f>
        <v>2320778.1714338972</v>
      </c>
      <c r="H25" s="3"/>
    </row>
    <row r="26" spans="1:8" x14ac:dyDescent="0.25">
      <c r="A26" s="12"/>
      <c r="B26" s="13" t="s">
        <v>57</v>
      </c>
      <c r="C26" s="12"/>
      <c r="D26" s="14"/>
      <c r="E26" s="14"/>
      <c r="F26" s="14"/>
    </row>
    <row r="27" spans="1:8" x14ac:dyDescent="0.25">
      <c r="A27" s="12"/>
      <c r="B27" s="13" t="s">
        <v>58</v>
      </c>
      <c r="C27" s="12"/>
      <c r="D27" s="14">
        <f>'[1]1.1. Долг.индекс'!K20</f>
        <v>1104511.71425</v>
      </c>
      <c r="E27" s="14">
        <f>'[1]1.1. Долг.индекс'!L20</f>
        <v>1630767.25</v>
      </c>
      <c r="F27" s="14">
        <f>'[1]1.1. Долг.индекс'!R20</f>
        <v>1746516.3119439881</v>
      </c>
    </row>
    <row r="28" spans="1:8" x14ac:dyDescent="0.25">
      <c r="A28" s="12"/>
      <c r="B28" s="23" t="s">
        <v>59</v>
      </c>
      <c r="C28" s="12"/>
      <c r="D28" s="14"/>
      <c r="E28" s="14"/>
      <c r="F28" s="14"/>
    </row>
    <row r="29" spans="1:8" x14ac:dyDescent="0.25">
      <c r="A29" s="12"/>
      <c r="B29" s="13" t="s">
        <v>60</v>
      </c>
      <c r="C29" s="12"/>
      <c r="D29" s="14">
        <f>'[1]1.1. Долг.индекс'!K17</f>
        <v>289725.27269919403</v>
      </c>
      <c r="E29" s="14">
        <f>'[1]1.1. Долг.индекс'!L17</f>
        <v>301699.92731866759</v>
      </c>
      <c r="F29" s="14">
        <f>'[1]1.1. Долг.индекс'!R17</f>
        <v>323114.07061575993</v>
      </c>
    </row>
    <row r="30" spans="1:8" ht="57.75" customHeight="1" x14ac:dyDescent="0.25">
      <c r="A30" s="12" t="s">
        <v>61</v>
      </c>
      <c r="B30" s="13" t="s">
        <v>62</v>
      </c>
      <c r="C30" s="12" t="s">
        <v>15</v>
      </c>
      <c r="D30" s="14">
        <f>'[1]1.1. Долг.индекс'!K73+'[1]1.1. Долг.индекс'!K90</f>
        <v>3994124.6184556331</v>
      </c>
      <c r="E30" s="14">
        <f>'[1]1.1. Долг.индекс'!L73+'[1]1.1. Долг.индекс'!L78</f>
        <v>2613598.5883802292</v>
      </c>
      <c r="F30" s="14">
        <f>'[1]1.1. Долг.индекс'!R73+'[1]1.1. Долг.индекс'!R78</f>
        <v>5099379.6893849876</v>
      </c>
    </row>
    <row r="31" spans="1:8" ht="36.75" customHeight="1" x14ac:dyDescent="0.25">
      <c r="A31" s="12" t="s">
        <v>63</v>
      </c>
      <c r="B31" s="23" t="s">
        <v>64</v>
      </c>
      <c r="C31" s="12" t="s">
        <v>15</v>
      </c>
      <c r="D31" s="14"/>
      <c r="E31" s="14">
        <f>'[1]1.1. Долг.индекс'!L82+'[1]1.1. Долг.индекс'!L109</f>
        <v>-28355.924645128223</v>
      </c>
      <c r="F31" s="14">
        <f>'[1]1.1. Долг.индекс'!R82+'[1]1.1. Долг.индекс'!R109</f>
        <v>9310929.076969834</v>
      </c>
    </row>
    <row r="32" spans="1:8" ht="47.25" customHeight="1" x14ac:dyDescent="0.25">
      <c r="A32" s="12" t="s">
        <v>65</v>
      </c>
      <c r="B32" s="23" t="s">
        <v>66</v>
      </c>
      <c r="C32" s="12" t="s">
        <v>15</v>
      </c>
      <c r="D32" s="14">
        <f>'[1]1.1. Долг.индекс'!K159</f>
        <v>207941.02932166701</v>
      </c>
      <c r="E32" s="14">
        <v>454215.85200726998</v>
      </c>
      <c r="F32" s="14">
        <f>'[1]1.1. Долг.индекс'!R159</f>
        <v>546329.93162472895</v>
      </c>
    </row>
    <row r="33" spans="1:6" ht="66.75" customHeight="1" x14ac:dyDescent="0.25">
      <c r="A33" s="12" t="s">
        <v>67</v>
      </c>
      <c r="B33" s="13" t="s">
        <v>68</v>
      </c>
      <c r="C33" s="12"/>
      <c r="D33" s="24" t="s">
        <v>69</v>
      </c>
      <c r="E33" s="24" t="s">
        <v>70</v>
      </c>
      <c r="F33" s="25" t="s">
        <v>71</v>
      </c>
    </row>
    <row r="34" spans="1:6" ht="24" customHeight="1" x14ac:dyDescent="0.25">
      <c r="A34" s="12"/>
      <c r="B34" s="26" t="s">
        <v>72</v>
      </c>
      <c r="C34" s="12"/>
      <c r="D34" s="16"/>
      <c r="E34" s="16"/>
      <c r="F34" s="16"/>
    </row>
    <row r="35" spans="1:6" ht="22.5" customHeight="1" x14ac:dyDescent="0.25">
      <c r="A35" s="27" t="s">
        <v>73</v>
      </c>
      <c r="B35" s="13" t="s">
        <v>74</v>
      </c>
      <c r="C35" s="12" t="s">
        <v>75</v>
      </c>
      <c r="D35" s="14">
        <f>'[1]1.1. Долг.индекс'!K7</f>
        <v>84198.574659999998</v>
      </c>
      <c r="E35" s="14">
        <f>'[1]1.1. Долг.индекс'!L7</f>
        <v>82297.954740000001</v>
      </c>
      <c r="F35" s="14">
        <f>'[1]1.1. Долг.индекс'!R7</f>
        <v>83300.704859230755</v>
      </c>
    </row>
    <row r="36" spans="1:6" ht="43.5" customHeight="1" x14ac:dyDescent="0.25">
      <c r="A36" s="12" t="s">
        <v>76</v>
      </c>
      <c r="B36" s="13" t="s">
        <v>77</v>
      </c>
      <c r="C36" s="12" t="s">
        <v>78</v>
      </c>
      <c r="D36" s="14">
        <f t="shared" ref="D36:F36" si="2">D25/D35</f>
        <v>20.911909137883189</v>
      </c>
      <c r="E36" s="14">
        <f t="shared" si="2"/>
        <v>26.330792074039465</v>
      </c>
      <c r="F36" s="14">
        <f t="shared" si="2"/>
        <v>27.860246505185799</v>
      </c>
    </row>
    <row r="37" spans="1:6" s="11" customFormat="1" ht="51.75" customHeight="1" x14ac:dyDescent="0.25">
      <c r="A37" s="8" t="s">
        <v>79</v>
      </c>
      <c r="B37" s="9" t="s">
        <v>80</v>
      </c>
      <c r="C37" s="8"/>
      <c r="D37" s="10"/>
      <c r="E37" s="10"/>
      <c r="F37" s="10"/>
    </row>
    <row r="38" spans="1:6" ht="24" customHeight="1" x14ac:dyDescent="0.25">
      <c r="A38" s="12" t="s">
        <v>81</v>
      </c>
      <c r="B38" s="13" t="s">
        <v>82</v>
      </c>
      <c r="C38" s="12" t="s">
        <v>83</v>
      </c>
      <c r="D38" s="14">
        <v>2097.8000000000002</v>
      </c>
      <c r="E38" s="14">
        <v>2121</v>
      </c>
      <c r="F38" s="14">
        <v>2121</v>
      </c>
    </row>
    <row r="39" spans="1:6" ht="47.25" x14ac:dyDescent="0.25">
      <c r="A39" s="12" t="s">
        <v>84</v>
      </c>
      <c r="B39" s="13" t="s">
        <v>85</v>
      </c>
      <c r="C39" s="12" t="s">
        <v>86</v>
      </c>
      <c r="D39" s="14">
        <f t="shared" ref="D39:F39" si="3">D27/D38/12</f>
        <v>43.8757950491785</v>
      </c>
      <c r="E39" s="14">
        <f t="shared" si="3"/>
        <v>64.072263476347629</v>
      </c>
      <c r="F39" s="14">
        <f t="shared" si="3"/>
        <v>68.620002826653618</v>
      </c>
    </row>
    <row r="40" spans="1:6" ht="147.75" customHeight="1" x14ac:dyDescent="0.25">
      <c r="A40" s="12" t="s">
        <v>87</v>
      </c>
      <c r="B40" s="13" t="s">
        <v>88</v>
      </c>
      <c r="C40" s="12"/>
      <c r="D40" s="28" t="s">
        <v>89</v>
      </c>
      <c r="E40" s="65" t="s">
        <v>90</v>
      </c>
      <c r="F40" s="66"/>
    </row>
    <row r="41" spans="1:6" ht="21" customHeight="1" x14ac:dyDescent="0.25">
      <c r="A41" s="12"/>
      <c r="B41" s="26" t="s">
        <v>72</v>
      </c>
      <c r="C41" s="12"/>
      <c r="D41" s="16"/>
      <c r="E41" s="16"/>
      <c r="F41" s="16"/>
    </row>
    <row r="42" spans="1:6" ht="39.75" customHeight="1" x14ac:dyDescent="0.25">
      <c r="A42" s="12"/>
      <c r="B42" s="13" t="s">
        <v>91</v>
      </c>
      <c r="C42" s="12" t="s">
        <v>15</v>
      </c>
      <c r="D42" s="14">
        <v>15164142.635430001</v>
      </c>
      <c r="E42" s="16" t="s">
        <v>92</v>
      </c>
      <c r="F42" s="16" t="s">
        <v>92</v>
      </c>
    </row>
    <row r="43" spans="1:6" ht="51.75" customHeight="1" x14ac:dyDescent="0.25">
      <c r="A43" s="12"/>
      <c r="B43" s="13" t="s">
        <v>93</v>
      </c>
      <c r="C43" s="12" t="s">
        <v>15</v>
      </c>
      <c r="D43" s="14">
        <v>-29426471</v>
      </c>
      <c r="E43" s="16" t="s">
        <v>92</v>
      </c>
      <c r="F43" s="16" t="s">
        <v>92</v>
      </c>
    </row>
    <row r="44" spans="1:6" s="30" customFormat="1" x14ac:dyDescent="0.25">
      <c r="A44" s="29" t="s">
        <v>94</v>
      </c>
    </row>
    <row r="45" spans="1:6" s="30" customFormat="1" x14ac:dyDescent="0.25">
      <c r="A45" s="29" t="s">
        <v>95</v>
      </c>
    </row>
    <row r="46" spans="1:6" s="30" customFormat="1" x14ac:dyDescent="0.25">
      <c r="A46" s="29" t="s">
        <v>96</v>
      </c>
    </row>
    <row r="47" spans="1:6" s="30" customFormat="1" x14ac:dyDescent="0.25">
      <c r="A47" s="29" t="s">
        <v>97</v>
      </c>
    </row>
    <row r="49" spans="2:6" ht="48.75" customHeight="1" x14ac:dyDescent="0.25">
      <c r="B49" s="67" t="s">
        <v>98</v>
      </c>
      <c r="C49" s="67"/>
      <c r="D49" s="67"/>
      <c r="E49" s="67"/>
      <c r="F49" s="67"/>
    </row>
    <row r="52" spans="2:6" ht="48" customHeight="1" x14ac:dyDescent="0.25">
      <c r="B52" s="68" t="s">
        <v>99</v>
      </c>
      <c r="C52" s="69"/>
      <c r="D52" s="69"/>
      <c r="E52" s="69"/>
      <c r="F52" s="69"/>
    </row>
    <row r="57" spans="2:6" x14ac:dyDescent="0.25">
      <c r="E57" s="31"/>
      <c r="F57" s="31"/>
    </row>
    <row r="58" spans="2:6" x14ac:dyDescent="0.25">
      <c r="E58" s="31"/>
      <c r="F58" s="31"/>
    </row>
  </sheetData>
  <mergeCells count="5">
    <mergeCell ref="E1:F1"/>
    <mergeCell ref="A4:F4"/>
    <mergeCell ref="E40:F40"/>
    <mergeCell ref="B49:F49"/>
    <mergeCell ref="B52:F52"/>
  </mergeCells>
  <pageMargins left="0.70866141732283472" right="0.70866141732283472" top="0.74803149606299213" bottom="0.74803149606299213" header="0.31496062992125984" footer="0.31496062992125984"/>
  <pageSetup paperSize="9" scale="51" fitToHeight="2" orientation="portrait" verticalDpi="0" r:id="rId1"/>
  <colBreaks count="1" manualBreakCount="1">
    <brk id="6"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60" zoomScaleNormal="100" workbookViewId="0">
      <selection activeCell="F53" sqref="F53"/>
    </sheetView>
  </sheetViews>
  <sheetFormatPr defaultColWidth="9.140625" defaultRowHeight="15.75" x14ac:dyDescent="0.25"/>
  <cols>
    <col min="1" max="1" width="7.7109375" style="32" bestFit="1" customWidth="1"/>
    <col min="2" max="2" width="45" style="32" bestFit="1" customWidth="1"/>
    <col min="3" max="3" width="17" style="32" bestFit="1" customWidth="1"/>
    <col min="4" max="5" width="17" style="32" customWidth="1"/>
    <col min="6" max="8" width="15.85546875" style="32" customWidth="1"/>
    <col min="9" max="9" width="17.7109375" style="32" customWidth="1"/>
    <col min="10" max="10" width="19.140625" style="32" bestFit="1" customWidth="1"/>
    <col min="11" max="16384" width="9.140625" style="32"/>
  </cols>
  <sheetData>
    <row r="1" spans="1:9" ht="65.25" customHeight="1" x14ac:dyDescent="0.25">
      <c r="G1" s="76"/>
      <c r="H1" s="76"/>
      <c r="I1" s="76"/>
    </row>
    <row r="2" spans="1:9" ht="18.75" x14ac:dyDescent="0.3">
      <c r="A2" s="77" t="s">
        <v>100</v>
      </c>
      <c r="B2" s="77"/>
      <c r="C2" s="77"/>
      <c r="D2" s="77"/>
      <c r="E2" s="77"/>
      <c r="F2" s="77"/>
      <c r="G2" s="77"/>
      <c r="H2" s="77"/>
      <c r="I2" s="77"/>
    </row>
    <row r="4" spans="1:9" s="33" customFormat="1" ht="60.75" customHeight="1" x14ac:dyDescent="0.25">
      <c r="A4" s="78" t="s">
        <v>5</v>
      </c>
      <c r="B4" s="79" t="s">
        <v>6</v>
      </c>
      <c r="C4" s="79" t="s">
        <v>101</v>
      </c>
      <c r="D4" s="79" t="s">
        <v>102</v>
      </c>
      <c r="E4" s="79"/>
      <c r="F4" s="79" t="s">
        <v>103</v>
      </c>
      <c r="G4" s="79"/>
      <c r="H4" s="79" t="s">
        <v>104</v>
      </c>
      <c r="I4" s="79"/>
    </row>
    <row r="5" spans="1:9" s="35" customFormat="1" ht="30" customHeight="1" x14ac:dyDescent="0.25">
      <c r="A5" s="78"/>
      <c r="B5" s="79"/>
      <c r="C5" s="79"/>
      <c r="D5" s="34" t="s">
        <v>105</v>
      </c>
      <c r="E5" s="34" t="s">
        <v>106</v>
      </c>
      <c r="F5" s="34" t="s">
        <v>105</v>
      </c>
      <c r="G5" s="34" t="s">
        <v>106</v>
      </c>
      <c r="H5" s="34" t="s">
        <v>105</v>
      </c>
      <c r="I5" s="34" t="s">
        <v>106</v>
      </c>
    </row>
    <row r="6" spans="1:9" s="35" customFormat="1" ht="39" customHeight="1" x14ac:dyDescent="0.25">
      <c r="A6" s="36" t="s">
        <v>11</v>
      </c>
      <c r="B6" s="37" t="s">
        <v>107</v>
      </c>
      <c r="C6" s="36"/>
      <c r="D6" s="74"/>
      <c r="E6" s="74"/>
      <c r="F6" s="74"/>
      <c r="G6" s="74"/>
      <c r="H6" s="74"/>
      <c r="I6" s="74"/>
    </row>
    <row r="7" spans="1:9" s="35" customFormat="1" ht="39" hidden="1" customHeight="1" x14ac:dyDescent="0.25">
      <c r="A7" s="38" t="s">
        <v>13</v>
      </c>
      <c r="B7" s="39" t="s">
        <v>108</v>
      </c>
      <c r="C7" s="38"/>
      <c r="D7" s="75"/>
      <c r="E7" s="75"/>
      <c r="F7" s="75"/>
      <c r="G7" s="75"/>
      <c r="H7" s="75"/>
      <c r="I7" s="75"/>
    </row>
    <row r="8" spans="1:9" s="35" customFormat="1" ht="173.25" hidden="1" customHeight="1" x14ac:dyDescent="0.25">
      <c r="A8" s="38"/>
      <c r="B8" s="39" t="s">
        <v>109</v>
      </c>
      <c r="C8" s="38" t="s">
        <v>110</v>
      </c>
      <c r="D8" s="75"/>
      <c r="E8" s="75"/>
      <c r="F8" s="75"/>
      <c r="G8" s="75"/>
      <c r="H8" s="75"/>
      <c r="I8" s="75"/>
    </row>
    <row r="9" spans="1:9" s="35" customFormat="1" ht="169.5" hidden="1" customHeight="1" x14ac:dyDescent="0.25">
      <c r="A9" s="38"/>
      <c r="B9" s="39" t="s">
        <v>111</v>
      </c>
      <c r="C9" s="38" t="s">
        <v>112</v>
      </c>
      <c r="D9" s="75"/>
      <c r="E9" s="75"/>
      <c r="F9" s="75"/>
      <c r="G9" s="75"/>
      <c r="H9" s="75"/>
      <c r="I9" s="75"/>
    </row>
    <row r="10" spans="1:9" s="35" customFormat="1" ht="16.5" customHeight="1" x14ac:dyDescent="0.25">
      <c r="A10" s="70" t="s">
        <v>16</v>
      </c>
      <c r="B10" s="39" t="s">
        <v>113</v>
      </c>
      <c r="C10" s="38"/>
      <c r="D10" s="75"/>
      <c r="E10" s="75"/>
      <c r="F10" s="75"/>
      <c r="G10" s="75"/>
      <c r="H10" s="75"/>
      <c r="I10" s="75"/>
    </row>
    <row r="11" spans="1:9" s="35" customFormat="1" ht="15.75" customHeight="1" x14ac:dyDescent="0.25">
      <c r="A11" s="70"/>
      <c r="B11" s="39" t="s">
        <v>114</v>
      </c>
      <c r="C11" s="38"/>
      <c r="D11" s="75"/>
      <c r="E11" s="75"/>
      <c r="F11" s="75"/>
      <c r="G11" s="75"/>
      <c r="H11" s="75"/>
      <c r="I11" s="75"/>
    </row>
    <row r="12" spans="1:9" s="35" customFormat="1" ht="30" customHeight="1" x14ac:dyDescent="0.25">
      <c r="A12" s="70"/>
      <c r="B12" s="40" t="s">
        <v>115</v>
      </c>
      <c r="C12" s="41" t="s">
        <v>110</v>
      </c>
      <c r="D12" s="42">
        <v>826794.46930819273</v>
      </c>
      <c r="E12" s="42">
        <v>853929.23998831876</v>
      </c>
      <c r="F12" s="42">
        <v>904872.37601311237</v>
      </c>
      <c r="G12" s="42">
        <v>904872.37601311237</v>
      </c>
      <c r="H12" s="42">
        <v>904872.37601311237</v>
      </c>
      <c r="I12" s="42">
        <v>5573655.4530827384</v>
      </c>
    </row>
    <row r="13" spans="1:9" s="35" customFormat="1" ht="38.25" customHeight="1" x14ac:dyDescent="0.25">
      <c r="A13" s="70"/>
      <c r="B13" s="40" t="s">
        <v>116</v>
      </c>
      <c r="C13" s="41" t="s">
        <v>112</v>
      </c>
      <c r="D13" s="42">
        <v>488.96314551729085</v>
      </c>
      <c r="E13" s="42">
        <v>494.8683994423007</v>
      </c>
      <c r="F13" s="42">
        <v>878.64547506635313</v>
      </c>
      <c r="G13" s="42">
        <v>878.64547506635313</v>
      </c>
      <c r="H13" s="42">
        <v>878.64547506635313</v>
      </c>
      <c r="I13" s="42">
        <v>1127.4509833705004</v>
      </c>
    </row>
    <row r="14" spans="1:9" s="35" customFormat="1" ht="26.1" customHeight="1" x14ac:dyDescent="0.25">
      <c r="A14" s="71"/>
      <c r="B14" s="43" t="s">
        <v>117</v>
      </c>
      <c r="C14" s="44" t="s">
        <v>112</v>
      </c>
      <c r="D14" s="45">
        <v>2065.3703577231786</v>
      </c>
      <c r="E14" s="45">
        <v>2212.0159616587312</v>
      </c>
      <c r="F14" s="45">
        <v>2504.3255616109263</v>
      </c>
      <c r="G14" s="45">
        <v>2504.3255616109263</v>
      </c>
      <c r="H14" s="45">
        <v>2510.8375859333646</v>
      </c>
      <c r="I14" s="45">
        <v>11196.204618676373</v>
      </c>
    </row>
    <row r="15" spans="1:9" s="35" customFormat="1" ht="40.5" hidden="1" customHeight="1" x14ac:dyDescent="0.25">
      <c r="A15" s="46" t="s">
        <v>22</v>
      </c>
      <c r="B15" s="47" t="s">
        <v>118</v>
      </c>
      <c r="C15" s="46" t="s">
        <v>112</v>
      </c>
      <c r="D15" s="48"/>
      <c r="E15" s="48"/>
      <c r="F15" s="48"/>
      <c r="G15" s="49">
        <f t="shared" ref="G15:G41" si="0">F15</f>
        <v>0</v>
      </c>
      <c r="H15" s="48"/>
      <c r="I15" s="48"/>
    </row>
    <row r="16" spans="1:9" s="35" customFormat="1" ht="26.1" hidden="1" customHeight="1" x14ac:dyDescent="0.25">
      <c r="A16" s="46" t="s">
        <v>27</v>
      </c>
      <c r="B16" s="47" t="s">
        <v>119</v>
      </c>
      <c r="C16" s="46"/>
      <c r="D16" s="48"/>
      <c r="E16" s="48"/>
      <c r="F16" s="48"/>
      <c r="G16" s="49">
        <f t="shared" si="0"/>
        <v>0</v>
      </c>
      <c r="H16" s="48"/>
      <c r="I16" s="48"/>
    </row>
    <row r="17" spans="1:9" s="35" customFormat="1" ht="54" hidden="1" customHeight="1" x14ac:dyDescent="0.25">
      <c r="A17" s="46" t="s">
        <v>29</v>
      </c>
      <c r="B17" s="47" t="s">
        <v>120</v>
      </c>
      <c r="C17" s="46" t="s">
        <v>112</v>
      </c>
      <c r="D17" s="48"/>
      <c r="E17" s="48"/>
      <c r="F17" s="48"/>
      <c r="G17" s="49">
        <f t="shared" si="0"/>
        <v>0</v>
      </c>
      <c r="H17" s="48"/>
      <c r="I17" s="48"/>
    </row>
    <row r="18" spans="1:9" s="35" customFormat="1" ht="66.75" hidden="1" customHeight="1" x14ac:dyDescent="0.25">
      <c r="A18" s="46" t="s">
        <v>32</v>
      </c>
      <c r="B18" s="47" t="s">
        <v>121</v>
      </c>
      <c r="C18" s="46" t="s">
        <v>112</v>
      </c>
      <c r="D18" s="48"/>
      <c r="E18" s="48"/>
      <c r="F18" s="48"/>
      <c r="G18" s="49">
        <f t="shared" si="0"/>
        <v>0</v>
      </c>
      <c r="H18" s="48"/>
      <c r="I18" s="48"/>
    </row>
    <row r="19" spans="1:9" s="35" customFormat="1" ht="27" hidden="1" customHeight="1" x14ac:dyDescent="0.25">
      <c r="A19" s="46" t="s">
        <v>35</v>
      </c>
      <c r="B19" s="47" t="s">
        <v>122</v>
      </c>
      <c r="C19" s="46" t="s">
        <v>26</v>
      </c>
      <c r="D19" s="48"/>
      <c r="E19" s="48"/>
      <c r="F19" s="48"/>
      <c r="G19" s="49">
        <f t="shared" si="0"/>
        <v>0</v>
      </c>
      <c r="H19" s="48"/>
      <c r="I19" s="48"/>
    </row>
    <row r="20" spans="1:9" s="35" customFormat="1" ht="27" hidden="1" customHeight="1" x14ac:dyDescent="0.25">
      <c r="A20" s="46"/>
      <c r="B20" s="47" t="s">
        <v>123</v>
      </c>
      <c r="C20" s="46" t="s">
        <v>26</v>
      </c>
      <c r="D20" s="48"/>
      <c r="E20" s="48"/>
      <c r="F20" s="48"/>
      <c r="G20" s="49">
        <f t="shared" si="0"/>
        <v>0</v>
      </c>
      <c r="H20" s="48"/>
      <c r="I20" s="48"/>
    </row>
    <row r="21" spans="1:9" s="35" customFormat="1" ht="27" hidden="1" customHeight="1" x14ac:dyDescent="0.25">
      <c r="A21" s="46"/>
      <c r="B21" s="47" t="s">
        <v>124</v>
      </c>
      <c r="C21" s="46" t="s">
        <v>26</v>
      </c>
      <c r="D21" s="48"/>
      <c r="E21" s="48"/>
      <c r="F21" s="48"/>
      <c r="G21" s="49">
        <f t="shared" si="0"/>
        <v>0</v>
      </c>
      <c r="H21" s="48"/>
      <c r="I21" s="48"/>
    </row>
    <row r="22" spans="1:9" s="35" customFormat="1" ht="27" hidden="1" customHeight="1" x14ac:dyDescent="0.25">
      <c r="A22" s="46"/>
      <c r="B22" s="47" t="s">
        <v>125</v>
      </c>
      <c r="C22" s="46" t="s">
        <v>26</v>
      </c>
      <c r="D22" s="48"/>
      <c r="E22" s="48"/>
      <c r="F22" s="48"/>
      <c r="G22" s="49">
        <f t="shared" si="0"/>
        <v>0</v>
      </c>
      <c r="H22" s="48"/>
      <c r="I22" s="48"/>
    </row>
    <row r="23" spans="1:9" s="35" customFormat="1" ht="27" hidden="1" customHeight="1" x14ac:dyDescent="0.25">
      <c r="A23" s="46"/>
      <c r="B23" s="47" t="s">
        <v>126</v>
      </c>
      <c r="C23" s="46" t="s">
        <v>26</v>
      </c>
      <c r="D23" s="48"/>
      <c r="E23" s="48"/>
      <c r="F23" s="48"/>
      <c r="G23" s="49">
        <f t="shared" si="0"/>
        <v>0</v>
      </c>
      <c r="H23" s="48"/>
      <c r="I23" s="48"/>
    </row>
    <row r="24" spans="1:9" s="35" customFormat="1" ht="27" hidden="1" customHeight="1" x14ac:dyDescent="0.25">
      <c r="A24" s="46" t="s">
        <v>53</v>
      </c>
      <c r="B24" s="47" t="s">
        <v>127</v>
      </c>
      <c r="C24" s="46" t="s">
        <v>26</v>
      </c>
      <c r="D24" s="48"/>
      <c r="E24" s="48"/>
      <c r="F24" s="48"/>
      <c r="G24" s="49">
        <f t="shared" si="0"/>
        <v>0</v>
      </c>
      <c r="H24" s="48"/>
      <c r="I24" s="48"/>
    </row>
    <row r="25" spans="1:9" s="35" customFormat="1" ht="27" hidden="1" customHeight="1" x14ac:dyDescent="0.25">
      <c r="A25" s="46" t="s">
        <v>55</v>
      </c>
      <c r="B25" s="47" t="s">
        <v>128</v>
      </c>
      <c r="C25" s="46" t="s">
        <v>129</v>
      </c>
      <c r="D25" s="48"/>
      <c r="E25" s="48"/>
      <c r="F25" s="48"/>
      <c r="G25" s="49">
        <f t="shared" si="0"/>
        <v>0</v>
      </c>
      <c r="H25" s="48"/>
      <c r="I25" s="48"/>
    </row>
    <row r="26" spans="1:9" s="35" customFormat="1" ht="27" hidden="1" customHeight="1" x14ac:dyDescent="0.25">
      <c r="A26" s="46"/>
      <c r="B26" s="47" t="s">
        <v>130</v>
      </c>
      <c r="C26" s="46" t="s">
        <v>129</v>
      </c>
      <c r="D26" s="48"/>
      <c r="E26" s="48"/>
      <c r="F26" s="48"/>
      <c r="G26" s="49">
        <f t="shared" si="0"/>
        <v>0</v>
      </c>
      <c r="H26" s="48"/>
      <c r="I26" s="48"/>
    </row>
    <row r="27" spans="1:9" s="35" customFormat="1" ht="27" hidden="1" customHeight="1" x14ac:dyDescent="0.25">
      <c r="A27" s="46" t="s">
        <v>61</v>
      </c>
      <c r="B27" s="47" t="s">
        <v>131</v>
      </c>
      <c r="C27" s="46" t="s">
        <v>110</v>
      </c>
      <c r="D27" s="48"/>
      <c r="E27" s="48"/>
      <c r="F27" s="48"/>
      <c r="G27" s="49">
        <f t="shared" si="0"/>
        <v>0</v>
      </c>
      <c r="H27" s="48"/>
      <c r="I27" s="48"/>
    </row>
    <row r="28" spans="1:9" s="35" customFormat="1" ht="40.5" hidden="1" customHeight="1" x14ac:dyDescent="0.25">
      <c r="A28" s="46" t="s">
        <v>63</v>
      </c>
      <c r="B28" s="47" t="s">
        <v>132</v>
      </c>
      <c r="C28" s="46" t="s">
        <v>133</v>
      </c>
      <c r="D28" s="48"/>
      <c r="E28" s="48"/>
      <c r="F28" s="48"/>
      <c r="G28" s="49">
        <f t="shared" si="0"/>
        <v>0</v>
      </c>
      <c r="H28" s="48"/>
      <c r="I28" s="48"/>
    </row>
    <row r="29" spans="1:9" s="35" customFormat="1" ht="27" hidden="1" customHeight="1" x14ac:dyDescent="0.25">
      <c r="A29" s="46" t="s">
        <v>134</v>
      </c>
      <c r="B29" s="47" t="s">
        <v>135</v>
      </c>
      <c r="C29" s="46" t="s">
        <v>133</v>
      </c>
      <c r="D29" s="48"/>
      <c r="E29" s="48"/>
      <c r="F29" s="48"/>
      <c r="G29" s="49">
        <f t="shared" si="0"/>
        <v>0</v>
      </c>
      <c r="H29" s="48"/>
      <c r="I29" s="48"/>
    </row>
    <row r="30" spans="1:9" s="35" customFormat="1" ht="27" hidden="1" customHeight="1" x14ac:dyDescent="0.25">
      <c r="A30" s="46" t="s">
        <v>136</v>
      </c>
      <c r="B30" s="47" t="s">
        <v>137</v>
      </c>
      <c r="C30" s="46" t="s">
        <v>133</v>
      </c>
      <c r="D30" s="48"/>
      <c r="E30" s="48"/>
      <c r="F30" s="48"/>
      <c r="G30" s="49">
        <f t="shared" si="0"/>
        <v>0</v>
      </c>
      <c r="H30" s="48"/>
      <c r="I30" s="48"/>
    </row>
    <row r="31" spans="1:9" s="35" customFormat="1" ht="27" hidden="1" customHeight="1" x14ac:dyDescent="0.25">
      <c r="A31" s="46"/>
      <c r="B31" s="47" t="s">
        <v>138</v>
      </c>
      <c r="C31" s="46" t="s">
        <v>133</v>
      </c>
      <c r="D31" s="48"/>
      <c r="E31" s="48"/>
      <c r="F31" s="48"/>
      <c r="G31" s="49">
        <f t="shared" si="0"/>
        <v>0</v>
      </c>
      <c r="H31" s="48"/>
      <c r="I31" s="48"/>
    </row>
    <row r="32" spans="1:9" s="35" customFormat="1" ht="27" hidden="1" customHeight="1" x14ac:dyDescent="0.25">
      <c r="A32" s="46"/>
      <c r="B32" s="47" t="s">
        <v>139</v>
      </c>
      <c r="C32" s="46" t="s">
        <v>133</v>
      </c>
      <c r="D32" s="48"/>
      <c r="E32" s="48"/>
      <c r="F32" s="48"/>
      <c r="G32" s="49">
        <f t="shared" si="0"/>
        <v>0</v>
      </c>
      <c r="H32" s="48"/>
      <c r="I32" s="48"/>
    </row>
    <row r="33" spans="1:10" s="35" customFormat="1" ht="27" hidden="1" customHeight="1" x14ac:dyDescent="0.25">
      <c r="A33" s="46"/>
      <c r="B33" s="47" t="s">
        <v>140</v>
      </c>
      <c r="C33" s="46" t="s">
        <v>133</v>
      </c>
      <c r="D33" s="48"/>
      <c r="E33" s="48"/>
      <c r="F33" s="48"/>
      <c r="G33" s="49">
        <f t="shared" si="0"/>
        <v>0</v>
      </c>
      <c r="H33" s="48"/>
      <c r="I33" s="48"/>
    </row>
    <row r="34" spans="1:10" s="35" customFormat="1" ht="27" hidden="1" customHeight="1" x14ac:dyDescent="0.25">
      <c r="A34" s="46"/>
      <c r="B34" s="47" t="s">
        <v>141</v>
      </c>
      <c r="C34" s="46" t="s">
        <v>133</v>
      </c>
      <c r="D34" s="48"/>
      <c r="E34" s="48"/>
      <c r="F34" s="48"/>
      <c r="G34" s="49">
        <f t="shared" si="0"/>
        <v>0</v>
      </c>
      <c r="H34" s="48"/>
      <c r="I34" s="48"/>
    </row>
    <row r="35" spans="1:10" s="35" customFormat="1" ht="27" hidden="1" customHeight="1" x14ac:dyDescent="0.25">
      <c r="A35" s="46" t="s">
        <v>142</v>
      </c>
      <c r="B35" s="47" t="s">
        <v>143</v>
      </c>
      <c r="C35" s="46" t="s">
        <v>133</v>
      </c>
      <c r="D35" s="48"/>
      <c r="E35" s="48"/>
      <c r="F35" s="48"/>
      <c r="G35" s="49">
        <f t="shared" si="0"/>
        <v>0</v>
      </c>
      <c r="H35" s="48"/>
      <c r="I35" s="48"/>
    </row>
    <row r="36" spans="1:10" s="35" customFormat="1" ht="27" hidden="1" customHeight="1" x14ac:dyDescent="0.25">
      <c r="A36" s="46" t="s">
        <v>65</v>
      </c>
      <c r="B36" s="47" t="s">
        <v>144</v>
      </c>
      <c r="C36" s="46"/>
      <c r="D36" s="48"/>
      <c r="E36" s="48"/>
      <c r="F36" s="48"/>
      <c r="G36" s="49">
        <f t="shared" si="0"/>
        <v>0</v>
      </c>
      <c r="H36" s="48"/>
      <c r="I36" s="48"/>
    </row>
    <row r="37" spans="1:10" s="35" customFormat="1" ht="27" hidden="1" customHeight="1" x14ac:dyDescent="0.25">
      <c r="A37" s="46" t="s">
        <v>67</v>
      </c>
      <c r="B37" s="47" t="s">
        <v>145</v>
      </c>
      <c r="C37" s="46" t="s">
        <v>146</v>
      </c>
      <c r="D37" s="48"/>
      <c r="E37" s="48"/>
      <c r="F37" s="48"/>
      <c r="G37" s="49">
        <f t="shared" si="0"/>
        <v>0</v>
      </c>
      <c r="H37" s="48"/>
      <c r="I37" s="48"/>
    </row>
    <row r="38" spans="1:10" s="35" customFormat="1" ht="27" hidden="1" customHeight="1" x14ac:dyDescent="0.25">
      <c r="A38" s="46" t="s">
        <v>147</v>
      </c>
      <c r="B38" s="47" t="s">
        <v>148</v>
      </c>
      <c r="C38" s="46" t="s">
        <v>133</v>
      </c>
      <c r="D38" s="48"/>
      <c r="E38" s="48"/>
      <c r="F38" s="48"/>
      <c r="G38" s="49">
        <f t="shared" si="0"/>
        <v>0</v>
      </c>
      <c r="H38" s="48"/>
      <c r="I38" s="48"/>
    </row>
    <row r="39" spans="1:10" s="35" customFormat="1" ht="27" hidden="1" customHeight="1" x14ac:dyDescent="0.25">
      <c r="A39" s="46" t="s">
        <v>73</v>
      </c>
      <c r="B39" s="47" t="s">
        <v>149</v>
      </c>
      <c r="C39" s="46" t="s">
        <v>150</v>
      </c>
      <c r="D39" s="48"/>
      <c r="E39" s="48"/>
      <c r="F39" s="48"/>
      <c r="G39" s="49">
        <f t="shared" si="0"/>
        <v>0</v>
      </c>
      <c r="H39" s="48"/>
      <c r="I39" s="48"/>
    </row>
    <row r="40" spans="1:10" s="35" customFormat="1" ht="27" hidden="1" customHeight="1" x14ac:dyDescent="0.25">
      <c r="A40" s="46"/>
      <c r="B40" s="47" t="s">
        <v>151</v>
      </c>
      <c r="C40" s="46" t="s">
        <v>150</v>
      </c>
      <c r="D40" s="48"/>
      <c r="E40" s="48"/>
      <c r="F40" s="48"/>
      <c r="G40" s="49">
        <f t="shared" si="0"/>
        <v>0</v>
      </c>
      <c r="H40" s="48"/>
      <c r="I40" s="48"/>
    </row>
    <row r="41" spans="1:10" s="35" customFormat="1" ht="27" hidden="1" customHeight="1" x14ac:dyDescent="0.25">
      <c r="A41" s="50"/>
      <c r="B41" s="51" t="s">
        <v>152</v>
      </c>
      <c r="C41" s="50" t="s">
        <v>150</v>
      </c>
      <c r="D41" s="52"/>
      <c r="E41" s="52"/>
      <c r="F41" s="52"/>
      <c r="G41" s="49">
        <f t="shared" si="0"/>
        <v>0</v>
      </c>
      <c r="H41" s="52"/>
      <c r="I41" s="52"/>
    </row>
    <row r="42" spans="1:10" s="54" customFormat="1" ht="17.25" customHeight="1" x14ac:dyDescent="0.2">
      <c r="A42" s="53" t="s">
        <v>153</v>
      </c>
    </row>
    <row r="43" spans="1:10" s="54" customFormat="1" ht="47.25" customHeight="1" x14ac:dyDescent="0.2">
      <c r="A43" s="53"/>
    </row>
    <row r="44" spans="1:10" s="54" customFormat="1" ht="34.5" customHeight="1" x14ac:dyDescent="0.2">
      <c r="A44" s="53"/>
      <c r="B44" s="72" t="s">
        <v>154</v>
      </c>
      <c r="C44" s="73"/>
      <c r="D44" s="73"/>
      <c r="E44" s="73"/>
      <c r="F44" s="73"/>
      <c r="G44" s="73"/>
    </row>
    <row r="46" spans="1:10" x14ac:dyDescent="0.25">
      <c r="B46" s="55"/>
      <c r="C46" s="56"/>
      <c r="D46" s="57"/>
      <c r="E46" s="57"/>
      <c r="F46" s="58"/>
      <c r="G46" s="59"/>
      <c r="H46" s="59"/>
    </row>
    <row r="47" spans="1:10" x14ac:dyDescent="0.25">
      <c r="B47" s="55"/>
      <c r="C47" s="56"/>
      <c r="D47" s="60"/>
      <c r="E47" s="60"/>
      <c r="F47" s="58"/>
      <c r="H47" s="61"/>
      <c r="I47" s="61"/>
      <c r="J47" s="59"/>
    </row>
    <row r="48" spans="1:10" x14ac:dyDescent="0.25">
      <c r="B48" s="55"/>
      <c r="C48" s="56"/>
      <c r="D48" s="60"/>
      <c r="E48" s="60"/>
      <c r="F48" s="58"/>
      <c r="H48" s="61"/>
      <c r="I48" s="61"/>
    </row>
    <row r="49" spans="2:9" x14ac:dyDescent="0.25">
      <c r="B49" s="55"/>
      <c r="C49" s="56"/>
      <c r="D49" s="60"/>
      <c r="E49" s="60"/>
      <c r="F49" s="58"/>
      <c r="H49" s="61"/>
      <c r="I49" s="61"/>
    </row>
    <row r="50" spans="2:9" x14ac:dyDescent="0.25">
      <c r="B50" s="55"/>
      <c r="C50" s="56"/>
      <c r="D50" s="62"/>
      <c r="E50" s="62"/>
      <c r="F50" s="58"/>
      <c r="H50" s="61"/>
      <c r="I50" s="61"/>
    </row>
    <row r="51" spans="2:9" x14ac:dyDescent="0.25">
      <c r="B51" s="55"/>
      <c r="C51" s="56"/>
      <c r="D51" s="62"/>
      <c r="E51" s="62"/>
      <c r="F51" s="58"/>
      <c r="H51" s="61"/>
      <c r="I51" s="61"/>
    </row>
    <row r="52" spans="2:9" ht="19.5" customHeight="1" x14ac:dyDescent="0.25">
      <c r="B52" s="55"/>
      <c r="C52" s="56"/>
      <c r="D52" s="57"/>
      <c r="E52" s="57"/>
      <c r="F52" s="58"/>
      <c r="H52" s="61"/>
      <c r="I52" s="61"/>
    </row>
    <row r="53" spans="2:9" ht="19.5" customHeight="1" x14ac:dyDescent="0.25">
      <c r="B53" s="55"/>
      <c r="C53" s="56"/>
      <c r="D53" s="60"/>
      <c r="E53" s="60"/>
      <c r="F53" s="58"/>
      <c r="H53" s="61"/>
      <c r="I53" s="61"/>
    </row>
    <row r="54" spans="2:9" x14ac:dyDescent="0.25">
      <c r="B54" s="55"/>
      <c r="C54" s="56"/>
      <c r="D54" s="60"/>
      <c r="E54" s="60"/>
      <c r="F54" s="58"/>
    </row>
    <row r="55" spans="2:9" x14ac:dyDescent="0.25">
      <c r="B55" s="55"/>
      <c r="C55" s="56"/>
      <c r="D55" s="60"/>
      <c r="E55" s="60"/>
      <c r="F55" s="59"/>
    </row>
  </sheetData>
  <mergeCells count="16">
    <mergeCell ref="H6:H11"/>
    <mergeCell ref="I6:I11"/>
    <mergeCell ref="G1:I1"/>
    <mergeCell ref="A2:I2"/>
    <mergeCell ref="A4:A5"/>
    <mergeCell ref="B4:B5"/>
    <mergeCell ref="C4:C5"/>
    <mergeCell ref="D4:E4"/>
    <mergeCell ref="F4:G4"/>
    <mergeCell ref="H4:I4"/>
    <mergeCell ref="A10:A14"/>
    <mergeCell ref="B44:G44"/>
    <mergeCell ref="D6:D11"/>
    <mergeCell ref="E6:E11"/>
    <mergeCell ref="F6:F11"/>
    <mergeCell ref="G6:G11"/>
  </mergeCells>
  <pageMargins left="0.7" right="0.7" top="0.75" bottom="0.75" header="0.3" footer="0.3"/>
  <pageSetup paperSize="9" scale="51" orientation="portrait" verticalDpi="0" r:id="rId1"/>
  <colBreaks count="1" manualBreakCount="1">
    <brk id="9"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2.16</vt:lpstr>
      <vt:lpstr>2.17</vt:lpstr>
      <vt:lpstr>2.18</vt:lpstr>
      <vt:lpstr>'2.17'!Область_печати</vt:lpstr>
      <vt:lpstr>'2.18'!Область_печати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2023-11-07T13:31:31Z</dcterms:modified>
</cp:coreProperties>
</file>